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VICE PRESIDENCE\ACTIVITES\AVRIL 2021\REUNION DES EXPERTS\Présentations\"/>
    </mc:Choice>
  </mc:AlternateContent>
  <bookViews>
    <workbookView xWindow="0" yWindow="0" windowWidth="12384" windowHeight="8904" firstSheet="4" activeTab="6"/>
  </bookViews>
  <sheets>
    <sheet name="BLRL-AO" sheetId="14" r:id="rId1"/>
    <sheet name="BRLR-AC" sheetId="5" r:id="rId2"/>
    <sheet name="CRF OUAGA" sheetId="8" r:id="rId3"/>
    <sheet name="CRF BRAZZA" sheetId="9" r:id="rId4"/>
    <sheet name="CRF ABUJA" sheetId="10" r:id="rId5"/>
    <sheet name="BRRC" sheetId="11" r:id="rId6"/>
    <sheet name="BUDGET CONSOLIDE" sheetId="13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4" i="11" l="1"/>
  <c r="D99" i="14"/>
  <c r="D98" i="9"/>
  <c r="D98" i="8"/>
  <c r="D99" i="5"/>
  <c r="D103" i="8"/>
  <c r="D100" i="11"/>
  <c r="D99" i="11"/>
  <c r="D98" i="11"/>
  <c r="D65" i="13"/>
  <c r="D56" i="11"/>
  <c r="D39" i="11"/>
  <c r="D86" i="8" l="1"/>
  <c r="D86" i="14" l="1"/>
  <c r="D85" i="14"/>
  <c r="D84" i="14"/>
  <c r="D86" i="5"/>
  <c r="D85" i="5"/>
  <c r="D84" i="5"/>
  <c r="D85" i="8"/>
  <c r="D84" i="8"/>
  <c r="D83" i="8"/>
  <c r="D85" i="9"/>
  <c r="D84" i="9"/>
  <c r="D83" i="9"/>
  <c r="D85" i="10"/>
  <c r="D84" i="10"/>
  <c r="D83" i="10"/>
  <c r="D83" i="11"/>
  <c r="D82" i="10"/>
  <c r="D82" i="9"/>
  <c r="D82" i="8"/>
  <c r="D105" i="13"/>
  <c r="D58" i="11"/>
  <c r="D102" i="14"/>
  <c r="D101" i="14"/>
  <c r="D96" i="14"/>
  <c r="D95" i="14"/>
  <c r="D94" i="14"/>
  <c r="D93" i="14"/>
  <c r="D92" i="14"/>
  <c r="D91" i="14"/>
  <c r="D90" i="14"/>
  <c r="D89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7" i="14"/>
  <c r="D66" i="14"/>
  <c r="D68" i="14" s="1"/>
  <c r="D61" i="14"/>
  <c r="D60" i="14"/>
  <c r="D59" i="14"/>
  <c r="D58" i="14"/>
  <c r="D62" i="14" s="1"/>
  <c r="D55" i="14"/>
  <c r="D54" i="14"/>
  <c r="D53" i="14"/>
  <c r="D52" i="14"/>
  <c r="D51" i="14"/>
  <c r="D50" i="14"/>
  <c r="D47" i="14"/>
  <c r="D46" i="14"/>
  <c r="D48" i="14" s="1"/>
  <c r="D42" i="14"/>
  <c r="D39" i="14"/>
  <c r="D30" i="14"/>
  <c r="D31" i="14" s="1"/>
  <c r="D21" i="14"/>
  <c r="D20" i="14"/>
  <c r="D19" i="14"/>
  <c r="D18" i="14"/>
  <c r="D17" i="14"/>
  <c r="D16" i="14"/>
  <c r="D15" i="14"/>
  <c r="D12" i="14"/>
  <c r="D11" i="14"/>
  <c r="D10" i="14"/>
  <c r="D7" i="14"/>
  <c r="D8" i="14" s="1"/>
  <c r="D83" i="5"/>
  <c r="D61" i="5"/>
  <c r="D87" i="14" l="1"/>
  <c r="D56" i="14"/>
  <c r="D63" i="14" s="1"/>
  <c r="D97" i="14"/>
  <c r="D98" i="14" s="1"/>
  <c r="D22" i="14"/>
  <c r="D43" i="14" s="1"/>
  <c r="D41" i="11"/>
  <c r="D104" i="14" l="1"/>
  <c r="E52" i="11"/>
  <c r="D58" i="5"/>
  <c r="D59" i="5"/>
  <c r="D50" i="5"/>
  <c r="D51" i="5"/>
  <c r="D52" i="5"/>
  <c r="D53" i="5"/>
  <c r="D54" i="5"/>
  <c r="D46" i="5"/>
  <c r="D47" i="5"/>
  <c r="D46" i="8"/>
  <c r="D48" i="8" s="1"/>
  <c r="D47" i="8"/>
  <c r="D50" i="8"/>
  <c r="D51" i="8"/>
  <c r="D52" i="8"/>
  <c r="D53" i="8"/>
  <c r="D54" i="8"/>
  <c r="D58" i="8"/>
  <c r="D59" i="8"/>
  <c r="D46" i="9"/>
  <c r="D47" i="9"/>
  <c r="D50" i="9"/>
  <c r="D51" i="9"/>
  <c r="D52" i="9"/>
  <c r="D53" i="9"/>
  <c r="D54" i="9"/>
  <c r="D58" i="9"/>
  <c r="D59" i="9"/>
  <c r="D46" i="10"/>
  <c r="D48" i="10" s="1"/>
  <c r="D47" i="10"/>
  <c r="D51" i="10"/>
  <c r="D52" i="10"/>
  <c r="D53" i="10"/>
  <c r="D54" i="10"/>
  <c r="D61" i="10"/>
  <c r="D46" i="11"/>
  <c r="D47" i="11"/>
  <c r="D50" i="11"/>
  <c r="D51" i="11"/>
  <c r="D52" i="11"/>
  <c r="D53" i="11"/>
  <c r="D54" i="11"/>
  <c r="D55" i="11"/>
  <c r="D59" i="11"/>
  <c r="D60" i="11"/>
  <c r="D61" i="11"/>
  <c r="D42" i="5"/>
  <c r="D39" i="5"/>
  <c r="D30" i="5"/>
  <c r="D31" i="5" s="1"/>
  <c r="D10" i="5"/>
  <c r="D11" i="5"/>
  <c r="D12" i="5"/>
  <c r="D15" i="5"/>
  <c r="D16" i="5"/>
  <c r="D17" i="5"/>
  <c r="D18" i="5"/>
  <c r="D19" i="5"/>
  <c r="D20" i="5"/>
  <c r="D21" i="5"/>
  <c r="D7" i="5"/>
  <c r="D7" i="8"/>
  <c r="D8" i="8" s="1"/>
  <c r="D10" i="8"/>
  <c r="D11" i="8"/>
  <c r="D12" i="8"/>
  <c r="D14" i="8"/>
  <c r="D15" i="8"/>
  <c r="D16" i="8"/>
  <c r="D17" i="8"/>
  <c r="D18" i="8"/>
  <c r="D19" i="8"/>
  <c r="D20" i="8"/>
  <c r="D21" i="8"/>
  <c r="D26" i="8"/>
  <c r="D30" i="8"/>
  <c r="D31" i="8" s="1"/>
  <c r="D37" i="8"/>
  <c r="D38" i="8"/>
  <c r="D41" i="8"/>
  <c r="D42" i="8" s="1"/>
  <c r="D8" i="9"/>
  <c r="D10" i="9"/>
  <c r="D11" i="9"/>
  <c r="D13" i="9"/>
  <c r="D15" i="9"/>
  <c r="D16" i="9"/>
  <c r="D17" i="9"/>
  <c r="D18" i="9"/>
  <c r="D19" i="9"/>
  <c r="D20" i="9"/>
  <c r="D21" i="9"/>
  <c r="D24" i="9"/>
  <c r="D25" i="9"/>
  <c r="D26" i="9"/>
  <c r="D27" i="9"/>
  <c r="D28" i="9"/>
  <c r="D29" i="9"/>
  <c r="D30" i="9"/>
  <c r="D33" i="9"/>
  <c r="D34" i="9"/>
  <c r="D35" i="9"/>
  <c r="D36" i="9"/>
  <c r="D37" i="9"/>
  <c r="D38" i="9"/>
  <c r="D41" i="9"/>
  <c r="D7" i="10"/>
  <c r="D8" i="10" s="1"/>
  <c r="D15" i="10"/>
  <c r="D16" i="10"/>
  <c r="D17" i="10"/>
  <c r="D18" i="10"/>
  <c r="D19" i="10"/>
  <c r="D20" i="10"/>
  <c r="D21" i="10"/>
  <c r="D26" i="10"/>
  <c r="D31" i="10" s="1"/>
  <c r="D35" i="10"/>
  <c r="D36" i="10"/>
  <c r="D37" i="10"/>
  <c r="D38" i="10"/>
  <c r="D41" i="10"/>
  <c r="D42" i="10" s="1"/>
  <c r="D7" i="11"/>
  <c r="D8" i="11" s="1"/>
  <c r="D10" i="11"/>
  <c r="D11" i="11"/>
  <c r="D12" i="11"/>
  <c r="D15" i="11"/>
  <c r="D16" i="11"/>
  <c r="D17" i="11"/>
  <c r="D18" i="11"/>
  <c r="D19" i="11"/>
  <c r="D20" i="11"/>
  <c r="D21" i="11"/>
  <c r="D26" i="11"/>
  <c r="D30" i="11"/>
  <c r="D31" i="11" s="1"/>
  <c r="D33" i="11"/>
  <c r="D34" i="11"/>
  <c r="D35" i="11"/>
  <c r="D36" i="11"/>
  <c r="D37" i="11"/>
  <c r="D38" i="11"/>
  <c r="D42" i="11"/>
  <c r="D96" i="5"/>
  <c r="D95" i="5"/>
  <c r="D94" i="5"/>
  <c r="D93" i="5"/>
  <c r="D92" i="5"/>
  <c r="D91" i="5"/>
  <c r="D90" i="5"/>
  <c r="D8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66" i="5"/>
  <c r="D67" i="5"/>
  <c r="D65" i="8"/>
  <c r="D66" i="8"/>
  <c r="D69" i="8"/>
  <c r="D70" i="8"/>
  <c r="D71" i="8"/>
  <c r="D72" i="8"/>
  <c r="D73" i="8"/>
  <c r="D74" i="8"/>
  <c r="D75" i="8"/>
  <c r="D76" i="8"/>
  <c r="D77" i="8"/>
  <c r="D78" i="8"/>
  <c r="D88" i="8"/>
  <c r="D89" i="8"/>
  <c r="D90" i="8"/>
  <c r="D91" i="8"/>
  <c r="D92" i="8"/>
  <c r="D93" i="8"/>
  <c r="D94" i="8"/>
  <c r="D95" i="8"/>
  <c r="D65" i="9"/>
  <c r="D66" i="9"/>
  <c r="D69" i="9"/>
  <c r="D70" i="9"/>
  <c r="D71" i="9"/>
  <c r="D72" i="9"/>
  <c r="D73" i="9"/>
  <c r="D74" i="9"/>
  <c r="D75" i="9"/>
  <c r="D76" i="9"/>
  <c r="D77" i="9"/>
  <c r="D78" i="9"/>
  <c r="D88" i="9"/>
  <c r="D89" i="9"/>
  <c r="D90" i="9"/>
  <c r="D91" i="9"/>
  <c r="D92" i="9"/>
  <c r="D93" i="9"/>
  <c r="D94" i="9"/>
  <c r="D95" i="9"/>
  <c r="D65" i="10"/>
  <c r="D66" i="10"/>
  <c r="D69" i="10"/>
  <c r="D70" i="10"/>
  <c r="D71" i="10"/>
  <c r="D72" i="10"/>
  <c r="D73" i="10"/>
  <c r="D74" i="10"/>
  <c r="D75" i="10"/>
  <c r="D76" i="10"/>
  <c r="D77" i="10"/>
  <c r="D78" i="10"/>
  <c r="D88" i="10"/>
  <c r="D89" i="10"/>
  <c r="D90" i="10"/>
  <c r="D91" i="10"/>
  <c r="D92" i="10"/>
  <c r="D93" i="10"/>
  <c r="D94" i="10"/>
  <c r="D95" i="10"/>
  <c r="D66" i="11"/>
  <c r="D67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4" i="11"/>
  <c r="D85" i="11"/>
  <c r="D86" i="11"/>
  <c r="D89" i="11"/>
  <c r="D90" i="11"/>
  <c r="D91" i="11"/>
  <c r="D92" i="11"/>
  <c r="D93" i="11"/>
  <c r="D94" i="11"/>
  <c r="D95" i="11"/>
  <c r="D96" i="11"/>
  <c r="D97" i="11"/>
  <c r="D100" i="10"/>
  <c r="D101" i="10"/>
  <c r="D100" i="9"/>
  <c r="D101" i="9"/>
  <c r="D100" i="8"/>
  <c r="D102" i="8" s="1"/>
  <c r="D101" i="8"/>
  <c r="D102" i="11"/>
  <c r="D103" i="11"/>
  <c r="D101" i="5"/>
  <c r="D102" i="5"/>
  <c r="D55" i="5"/>
  <c r="D55" i="8"/>
  <c r="D55" i="9"/>
  <c r="D55" i="10"/>
  <c r="D60" i="5"/>
  <c r="D60" i="8"/>
  <c r="D60" i="9"/>
  <c r="D60" i="10"/>
  <c r="D79" i="8"/>
  <c r="D79" i="9"/>
  <c r="D79" i="10"/>
  <c r="D80" i="8"/>
  <c r="D80" i="9"/>
  <c r="D80" i="10"/>
  <c r="D81" i="8"/>
  <c r="D81" i="9"/>
  <c r="D81" i="10"/>
  <c r="D61" i="8" l="1"/>
  <c r="D39" i="10"/>
  <c r="D102" i="10"/>
  <c r="D56" i="10"/>
  <c r="D62" i="10" s="1"/>
  <c r="D109" i="13"/>
  <c r="D110" i="13"/>
  <c r="D39" i="9"/>
  <c r="D102" i="9"/>
  <c r="D61" i="9"/>
  <c r="D31" i="9"/>
  <c r="D48" i="9"/>
  <c r="D39" i="8"/>
  <c r="D96" i="10"/>
  <c r="D96" i="9"/>
  <c r="D103" i="9" s="1"/>
  <c r="D96" i="8"/>
  <c r="D87" i="5"/>
  <c r="D67" i="10"/>
  <c r="D67" i="9"/>
  <c r="D67" i="8"/>
  <c r="D56" i="8"/>
  <c r="D22" i="10"/>
  <c r="D43" i="10" s="1"/>
  <c r="D86" i="10"/>
  <c r="D86" i="9"/>
  <c r="D68" i="5"/>
  <c r="D22" i="8"/>
  <c r="D56" i="9"/>
  <c r="D87" i="11"/>
  <c r="D22" i="11"/>
  <c r="D68" i="11"/>
  <c r="D62" i="11"/>
  <c r="D48" i="11"/>
  <c r="D62" i="5"/>
  <c r="D48" i="5"/>
  <c r="D22" i="5"/>
  <c r="D56" i="5"/>
  <c r="D97" i="5"/>
  <c r="D62" i="8"/>
  <c r="D22" i="9"/>
  <c r="D42" i="9"/>
  <c r="D8" i="5"/>
  <c r="D97" i="9" l="1"/>
  <c r="D43" i="8"/>
  <c r="D97" i="10"/>
  <c r="D103" i="10" s="1"/>
  <c r="D62" i="9"/>
  <c r="D97" i="8"/>
  <c r="D43" i="11"/>
  <c r="D63" i="5"/>
  <c r="D98" i="5"/>
  <c r="D63" i="11"/>
  <c r="D43" i="9"/>
  <c r="D43" i="5"/>
  <c r="D102" i="13" l="1"/>
  <c r="D43" i="13"/>
  <c r="D104" i="5"/>
  <c r="D113" i="13" s="1"/>
</calcChain>
</file>

<file path=xl/sharedStrings.xml><?xml version="1.0" encoding="utf-8"?>
<sst xmlns="http://schemas.openxmlformats.org/spreadsheetml/2006/main" count="788" uniqueCount="160">
  <si>
    <t xml:space="preserve">Sous-total </t>
  </si>
  <si>
    <t>pays hôte</t>
  </si>
  <si>
    <t xml:space="preserve">  </t>
  </si>
  <si>
    <t>Quantité</t>
  </si>
  <si>
    <t>P U</t>
  </si>
  <si>
    <t>Montant</t>
  </si>
  <si>
    <t>Désignation</t>
  </si>
  <si>
    <t>I- GESTION ET ADMINISTRATION DU BUREAU</t>
  </si>
  <si>
    <t>II- PUBLICATIONS ET COMMUNICATION</t>
  </si>
  <si>
    <r>
      <rPr>
        <b/>
        <sz val="11"/>
        <color indexed="8"/>
        <rFont val="Arial"/>
        <family val="2"/>
      </rPr>
      <t>Sous-total</t>
    </r>
    <r>
      <rPr>
        <sz val="11"/>
        <color indexed="8"/>
        <rFont val="Arial"/>
        <family val="2"/>
      </rPr>
      <t xml:space="preserve"> </t>
    </r>
  </si>
  <si>
    <r>
      <t xml:space="preserve">2. </t>
    </r>
    <r>
      <rPr>
        <b/>
        <u/>
        <sz val="11"/>
        <color indexed="8"/>
        <rFont val="Arial"/>
        <family val="2"/>
      </rPr>
      <t xml:space="preserve">Matériel de bureau </t>
    </r>
  </si>
  <si>
    <t>2.1 Ordinateurs portables</t>
  </si>
  <si>
    <t>2.2 Ordinateurs systèmes</t>
  </si>
  <si>
    <t>2.3 Imprimante couleur/scanner</t>
  </si>
  <si>
    <t>2.4 Matériel de projection</t>
  </si>
  <si>
    <t>2.5 Combinés téléphoniques</t>
  </si>
  <si>
    <t>2.6 Dispositif audio pour salle de conférence</t>
  </si>
  <si>
    <t>2.7 Réfrigérateur</t>
  </si>
  <si>
    <t>2.8 Machine à café</t>
  </si>
  <si>
    <t>2.9 Bouilloire électrique</t>
  </si>
  <si>
    <t>2.10 Distributeur d'eau</t>
  </si>
  <si>
    <t>2.11 Micro-onde</t>
  </si>
  <si>
    <r>
      <t xml:space="preserve">3. </t>
    </r>
    <r>
      <rPr>
        <b/>
        <u/>
        <sz val="11"/>
        <color indexed="8"/>
        <rFont val="Arial"/>
        <family val="2"/>
      </rPr>
      <t>Frais de gestion du bureau</t>
    </r>
  </si>
  <si>
    <t>3.1 Eau</t>
  </si>
  <si>
    <t>3.2 Electricité</t>
  </si>
  <si>
    <t>3.3 Carburant</t>
  </si>
  <si>
    <t>3.5 Maintenance des equipements du bureau</t>
  </si>
  <si>
    <t>3.6 Téléphone</t>
  </si>
  <si>
    <t>3.7 Boîte postale</t>
  </si>
  <si>
    <r>
      <t xml:space="preserve">4. </t>
    </r>
    <r>
      <rPr>
        <b/>
        <u/>
        <sz val="11"/>
        <color indexed="8"/>
        <rFont val="Arial"/>
        <family val="2"/>
      </rPr>
      <t>Fournitures du bureau</t>
    </r>
  </si>
  <si>
    <t>4.1 Rames de papier</t>
  </si>
  <si>
    <t>4.2 Blocs notes</t>
  </si>
  <si>
    <t>4.3 Petits matériels (stylos, crayons,…)</t>
  </si>
  <si>
    <t>4.4 Encre pour photocopieuse/imprimantes</t>
  </si>
  <si>
    <t>4.5 Clés USB</t>
  </si>
  <si>
    <r>
      <t xml:space="preserve">5. </t>
    </r>
    <r>
      <rPr>
        <b/>
        <u/>
        <sz val="11"/>
        <color indexed="8"/>
        <rFont val="Arial"/>
        <family val="2"/>
      </rPr>
      <t>Frais de réception</t>
    </r>
  </si>
  <si>
    <r>
      <t xml:space="preserve">6. </t>
    </r>
    <r>
      <rPr>
        <b/>
        <u/>
        <sz val="11"/>
        <rFont val="Arial"/>
        <family val="2"/>
      </rPr>
      <t>Documentation</t>
    </r>
  </si>
  <si>
    <r>
      <t xml:space="preserve">6.1 </t>
    </r>
    <r>
      <rPr>
        <sz val="11"/>
        <rFont val="Arial"/>
        <family val="2"/>
      </rPr>
      <t>Achat de Publications de l'OMD</t>
    </r>
  </si>
  <si>
    <t>7. Publication du BRRC-AOC</t>
  </si>
  <si>
    <t>7.2 Autres Documents (Tendances et pratiques Régionales)</t>
  </si>
  <si>
    <r>
      <t>8.</t>
    </r>
    <r>
      <rPr>
        <b/>
        <u/>
        <sz val="11"/>
        <rFont val="Arial"/>
        <family val="2"/>
      </rPr>
      <t>Communication</t>
    </r>
  </si>
  <si>
    <t>8.1 Animation et entretien du site web Régional</t>
  </si>
  <si>
    <r>
      <t xml:space="preserve">9. </t>
    </r>
    <r>
      <rPr>
        <b/>
        <u/>
        <sz val="11"/>
        <color indexed="8"/>
        <rFont val="Arial"/>
        <family val="2"/>
      </rPr>
      <t>Activités Nationales</t>
    </r>
  </si>
  <si>
    <t>9.1 Missions d'assistance technique aux membres</t>
  </si>
  <si>
    <t>10. Activités Régionales</t>
  </si>
  <si>
    <t>10.1 Conférence des Directeurs Généraux</t>
  </si>
  <si>
    <t>10.2 Rencontre des Points de Contact</t>
  </si>
  <si>
    <t>10.3 Rencontre des Gestionnaires de Formation et RH</t>
  </si>
  <si>
    <t>10.4 Comité des Experts Régionaux</t>
  </si>
  <si>
    <t xml:space="preserve">11.3 Convention de Kyoto Révisée </t>
  </si>
  <si>
    <t>11.4 Programme PICARD</t>
  </si>
  <si>
    <t>11. Activités hors Région</t>
  </si>
  <si>
    <r>
      <t xml:space="preserve">1. </t>
    </r>
    <r>
      <rPr>
        <b/>
        <u/>
        <sz val="11"/>
        <color indexed="8"/>
        <rFont val="Arial"/>
        <family val="2"/>
      </rPr>
      <t>Ressources Humaines</t>
    </r>
  </si>
  <si>
    <t>3.4 Entretien des locaux</t>
  </si>
  <si>
    <t>1.1 Honoraires du Personnel (PACIR)</t>
  </si>
  <si>
    <t>4.6 Autres matériels de référence</t>
  </si>
  <si>
    <t xml:space="preserve">5.1 Petite alimentation </t>
  </si>
  <si>
    <t xml:space="preserve">6.2  Achat d'autres publications </t>
  </si>
  <si>
    <t>TOTAL GESTION ET ADMINISTRATION DU BUREAU</t>
  </si>
  <si>
    <t>TOTAL PUBLICATIONS ET COMMUNICATION</t>
  </si>
  <si>
    <t>7. Publication du CRF-OUAGA</t>
  </si>
  <si>
    <t xml:space="preserve">7. Publication </t>
  </si>
  <si>
    <t>7.3 Production et diffusion de bulletins d'information</t>
  </si>
  <si>
    <t>11.5 Reunion de l'équipe de gestion du CEN (CENMaT)</t>
  </si>
  <si>
    <t>11.7 Comité de lutte contre la fraude</t>
  </si>
  <si>
    <t>11.8 Réunion sur la stratégie mondiale en matière d'information et de renseignement (SMIR)</t>
  </si>
  <si>
    <t>11.6 Réunion annuelle des BRLR</t>
  </si>
  <si>
    <t>7.4 Frais de traduction</t>
  </si>
  <si>
    <t xml:space="preserve">7.2 Autres Documents </t>
  </si>
  <si>
    <t>7. Publication du CRF ABUJA</t>
  </si>
  <si>
    <t>2.12 Machine à reliure</t>
  </si>
  <si>
    <t xml:space="preserve">2.12 Machine à reliure </t>
  </si>
  <si>
    <t>7.3 Production et diffusion de Bulletins d'information</t>
  </si>
  <si>
    <t xml:space="preserve">7.4 Frais de traduction </t>
  </si>
  <si>
    <t>7.5 Confection de dépliants</t>
  </si>
  <si>
    <t>6.1 Achat de Publications de l'OMD</t>
  </si>
  <si>
    <t>9.2 Séminaires nationaux de formation sur le renseignement</t>
  </si>
  <si>
    <r>
      <rPr>
        <b/>
        <u/>
        <sz val="11"/>
        <color indexed="8"/>
        <rFont val="Calibri"/>
        <family val="2"/>
      </rPr>
      <t>NB</t>
    </r>
    <r>
      <rPr>
        <b/>
        <sz val="11"/>
        <color indexed="8"/>
        <rFont val="Calibri"/>
        <family val="2"/>
      </rPr>
      <t>: Les cas d'imprévus relèvent du point 12 (Contingency Fund) des principes budgétaires.</t>
    </r>
  </si>
  <si>
    <t>10.5 Réunion Régionale des Correspondants Nationaux et des BRLR</t>
  </si>
  <si>
    <t xml:space="preserve">10.6 Conférence régionale des donateurs </t>
  </si>
  <si>
    <t>10.8 Mission d'évaluation du CRF OUAGA</t>
  </si>
  <si>
    <t xml:space="preserve">10.7 Atelier d'accréditation régional </t>
  </si>
  <si>
    <t>10.9 UCO BRLRAO-BRLRAC/ Produits pharmaceutiques</t>
  </si>
  <si>
    <t>IV- SECRETARIAT DE LA VICE  PRESIDENCE</t>
  </si>
  <si>
    <t>8.3 Prix annuels aux membres</t>
  </si>
  <si>
    <r>
      <t xml:space="preserve">9. </t>
    </r>
    <r>
      <rPr>
        <b/>
        <u/>
        <sz val="11"/>
        <rFont val="Arial"/>
        <family val="2"/>
      </rPr>
      <t>Activités Nationales</t>
    </r>
  </si>
  <si>
    <r>
      <rPr>
        <b/>
        <sz val="11"/>
        <rFont val="Arial"/>
        <family val="2"/>
      </rPr>
      <t>Sous-total</t>
    </r>
    <r>
      <rPr>
        <sz val="11"/>
        <rFont val="Arial"/>
        <family val="2"/>
      </rPr>
      <t xml:space="preserve"> </t>
    </r>
  </si>
  <si>
    <r>
      <rPr>
        <b/>
        <u/>
        <sz val="11"/>
        <rFont val="Calibri"/>
        <family val="2"/>
      </rPr>
      <t>NB</t>
    </r>
    <r>
      <rPr>
        <b/>
        <sz val="11"/>
        <rFont val="Calibri"/>
        <family val="2"/>
      </rPr>
      <t>: Les cas d'imprévus relèvent du point 12 (Contingency Fund) des principes budgétaires.</t>
    </r>
  </si>
  <si>
    <t>1.1 Fonds PACIR</t>
  </si>
  <si>
    <t>11.8 Réunion sur la stratégie mondiale en matière d'information et de renseignement</t>
  </si>
  <si>
    <t>7.3 Production et diffusion de Bulletins d'information des BRLR</t>
  </si>
  <si>
    <t>10.8 Mission d'évaluation des CRF</t>
  </si>
  <si>
    <t>10.10 Activité régionale de renforcement de capacités</t>
  </si>
  <si>
    <t>10.9 UCO BRLRAO-BRLRAC/ Opération CRIPHARM</t>
  </si>
  <si>
    <t>10.11 Renforcement des Capacités du BRRC-AOC</t>
  </si>
  <si>
    <t>10.13 Rencontre des Responsables du Controle interne</t>
  </si>
  <si>
    <t xml:space="preserve"> session annuelle du Conseil</t>
  </si>
  <si>
    <t xml:space="preserve">11.3 Comité de gestion de la Convention de Kyoto Révisée </t>
  </si>
  <si>
    <r>
      <t>11.2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session du Comité de Renforcement des Capacités</t>
    </r>
  </si>
  <si>
    <t xml:space="preserve">11.3 Comité de gestion de la CKR </t>
  </si>
  <si>
    <t>10. 11 Renforcement des Capacités du BRRC-AOC</t>
  </si>
  <si>
    <t>10.13 Rencontre des responsables du contrôle interne</t>
  </si>
  <si>
    <t>5. Frais de réception</t>
  </si>
  <si>
    <r>
      <t xml:space="preserve">11.1 </t>
    </r>
    <r>
      <rPr>
        <sz val="11"/>
        <color indexed="8"/>
        <rFont val="Arial"/>
        <family val="2"/>
      </rPr>
      <t>session annuelle du Conseil</t>
    </r>
  </si>
  <si>
    <t>11.1 Sessions annuelle du Conseil</t>
  </si>
  <si>
    <t>11.1 Session annuelle du Conseil</t>
  </si>
  <si>
    <t>11.1 Sessions annuelles du Conseil</t>
  </si>
  <si>
    <r>
      <t>11.2</t>
    </r>
    <r>
      <rPr>
        <b/>
        <sz val="11"/>
        <rFont val="Arial"/>
        <family val="2"/>
      </rPr>
      <t xml:space="preserve"> S</t>
    </r>
    <r>
      <rPr>
        <sz val="11"/>
        <rFont val="Arial"/>
        <family val="2"/>
      </rPr>
      <t>ession du Comité de Renforcement des Capacités</t>
    </r>
  </si>
  <si>
    <t>11.2 Session du Comité de Renforcement des Capacités</t>
  </si>
  <si>
    <r>
      <t xml:space="preserve">1. </t>
    </r>
    <r>
      <rPr>
        <b/>
        <u/>
        <sz val="11"/>
        <rFont val="Arial"/>
        <family val="2"/>
      </rPr>
      <t>Ressources Humaines</t>
    </r>
  </si>
  <si>
    <r>
      <t xml:space="preserve">2. </t>
    </r>
    <r>
      <rPr>
        <b/>
        <u/>
        <sz val="11"/>
        <rFont val="Arial"/>
        <family val="2"/>
      </rPr>
      <t xml:space="preserve">Matériel de bureau </t>
    </r>
  </si>
  <si>
    <r>
      <t xml:space="preserve">3. </t>
    </r>
    <r>
      <rPr>
        <b/>
        <u/>
        <sz val="11"/>
        <rFont val="Arial"/>
        <family val="2"/>
      </rPr>
      <t>Frais de gestion du bureau</t>
    </r>
  </si>
  <si>
    <r>
      <t xml:space="preserve">4. </t>
    </r>
    <r>
      <rPr>
        <b/>
        <u/>
        <sz val="11"/>
        <rFont val="Arial"/>
        <family val="2"/>
      </rPr>
      <t>Fournitures du bureau</t>
    </r>
  </si>
  <si>
    <r>
      <t xml:space="preserve">5. </t>
    </r>
    <r>
      <rPr>
        <b/>
        <u/>
        <sz val="11"/>
        <rFont val="Arial"/>
        <family val="2"/>
      </rPr>
      <t>Frais de réception</t>
    </r>
  </si>
  <si>
    <r>
      <t>11.2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session du Comité de Renforcement des Capacités</t>
    </r>
  </si>
  <si>
    <t>7. Publication</t>
  </si>
  <si>
    <t xml:space="preserve">8.2 Actualisation du logiciel "le miroir 2.0" </t>
  </si>
  <si>
    <t xml:space="preserve">8.2 Actualisation du logiciel "le miroir 2.0"  </t>
  </si>
  <si>
    <t>10.8 Mission d'évaluation du CRF d'Abuja</t>
  </si>
  <si>
    <t>TOTAL PLAN D'ACTION 2018-2019</t>
  </si>
  <si>
    <t>10.12 Participation à la réunion du GTR informatique/CTMICAR</t>
  </si>
  <si>
    <t xml:space="preserve">8.2 Actualisation du logiciel "le miroir 2.0"   </t>
  </si>
  <si>
    <t>8.4 Frais de traduction des rapports des réunions statutaires régionales</t>
  </si>
  <si>
    <t>11.9 Comité technique permanent</t>
  </si>
  <si>
    <t>13. Charges bancaires et frais de transfert</t>
  </si>
  <si>
    <t>13.1 Charges bancaires</t>
  </si>
  <si>
    <t>13.2 Frais de transfert</t>
  </si>
  <si>
    <t>13. 2 Frais de transfert bancaire</t>
  </si>
  <si>
    <t>12.1 Fonds de secours</t>
  </si>
  <si>
    <r>
      <rPr>
        <b/>
        <u/>
        <sz val="11"/>
        <rFont val="Calibri"/>
        <family val="2"/>
      </rPr>
      <t>NB</t>
    </r>
    <r>
      <rPr>
        <b/>
        <sz val="11"/>
        <rFont val="Calibri"/>
        <family val="2"/>
      </rPr>
      <t>: Les cas d'imprévus relèvent du point 12 (Fonds de secours) des principes budgétaires.</t>
    </r>
  </si>
  <si>
    <t>13. 2 Frais de transferts bancaires</t>
  </si>
  <si>
    <t>V- GESTION COMPTE BANCAIRE REGIONAL</t>
  </si>
  <si>
    <t>V-  GESTION COMPTE BANCAIRE REGIONAL</t>
  </si>
  <si>
    <t>7.6 Edition du Plan Stratégique 2018-2022 et Feuille de Route 2019</t>
  </si>
  <si>
    <t>TOTAL PLAN D'ACTION 2019-2020</t>
  </si>
  <si>
    <t>III- PLAN D'ACTION 2020-2021</t>
  </si>
  <si>
    <t>10.14 UCO BRLRAO-BRLRAC/ Opération ALAMBA</t>
  </si>
  <si>
    <t>8.4 Frais d'interprétariat</t>
  </si>
  <si>
    <t>7.1 Edition des Feuilles de Route 2020</t>
  </si>
  <si>
    <t>7.6 Edition du Plan Stratégique 2023-2027 et Feuille de Route 2020</t>
  </si>
  <si>
    <t>7.1 Edition de la Feuille de Route 2020</t>
  </si>
  <si>
    <t>TOTAL PLAN D'ACTION 2020-2021</t>
  </si>
  <si>
    <t>7.6 Edition du Plan Stratégique 2021-2027 et Feuille de Route 2020</t>
  </si>
  <si>
    <t>Information à venir du BRRC sur le coût</t>
  </si>
  <si>
    <t xml:space="preserve">Budget BRLR-AO 2021-2022 </t>
  </si>
  <si>
    <t>TOTAL GENERAL BUDGET BRLR AO 2021-2022</t>
  </si>
  <si>
    <t>Budget BRLR-AO 2021-2022</t>
  </si>
  <si>
    <t>TOTAL BUDGET CRF OUAGA 2021-2022</t>
  </si>
  <si>
    <t>Budget CRF OUAGADOUGOU 2021-2022</t>
  </si>
  <si>
    <t>TOTAL BUDGETCRF BRAZZA 2021-2022</t>
  </si>
  <si>
    <t>Budget CRF BRAZZAVILLE 2021-2022</t>
  </si>
  <si>
    <t>TOTAL BUDGET CRF ABUJA 2021-2022</t>
  </si>
  <si>
    <t>Budget CRF ABUJA 2021-2022</t>
  </si>
  <si>
    <t>TOTAL BUDGET BRRC-AOC 2021-2022</t>
  </si>
  <si>
    <t>Budget BRRC 2021-2022</t>
  </si>
  <si>
    <t>Budget Consolidé Régional-AOC 2021-2022</t>
  </si>
  <si>
    <t xml:space="preserve"> BUDGET REGIONAL AOC 2021-2022</t>
  </si>
  <si>
    <t>10.15 Atelier régional sur les sociétés d'inspection</t>
  </si>
  <si>
    <t>10.16 Atelier régional sur le commerce électronique</t>
  </si>
  <si>
    <t>10.17 Atelier régional sur les mesures de la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</si>
</sst>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\ &quot;€&quot;"/>
  </numFmts>
  <fonts count="4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i/>
      <sz val="11"/>
      <color indexed="8"/>
      <name val="Arial"/>
      <family val="2"/>
    </font>
    <font>
      <b/>
      <i/>
      <sz val="11"/>
      <color indexed="8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Calibri"/>
      <family val="2"/>
    </font>
    <font>
      <b/>
      <sz val="12"/>
      <color indexed="8"/>
      <name val="Arial"/>
      <family val="2"/>
    </font>
    <font>
      <b/>
      <u/>
      <sz val="11"/>
      <color indexed="8"/>
      <name val="Arial"/>
      <family val="2"/>
    </font>
    <font>
      <b/>
      <u/>
      <sz val="11"/>
      <name val="Arial"/>
      <family val="2"/>
    </font>
    <font>
      <b/>
      <i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u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Arial"/>
      <family val="2"/>
    </font>
    <font>
      <sz val="11"/>
      <color rgb="FFC00000"/>
      <name val="Calibri"/>
      <family val="2"/>
      <scheme val="minor"/>
    </font>
    <font>
      <sz val="11"/>
      <color rgb="FFFF0000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9"/>
      <name val="Arial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</font>
    <font>
      <b/>
      <sz val="11"/>
      <name val="Calibri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/>
      <bottom style="thin">
        <color indexed="22"/>
      </bottom>
      <diagonal/>
    </border>
    <border>
      <left style="thin">
        <color auto="1"/>
      </left>
      <right/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22"/>
      </bottom>
      <diagonal/>
    </border>
    <border>
      <left style="medium">
        <color auto="1"/>
      </left>
      <right/>
      <top style="thin">
        <color indexed="22"/>
      </top>
      <bottom style="thin">
        <color indexed="22"/>
      </bottom>
      <diagonal/>
    </border>
    <border>
      <left style="thin">
        <color auto="1"/>
      </left>
      <right style="medium">
        <color auto="1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indexed="22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38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165" fontId="7" fillId="0" borderId="9" xfId="0" applyNumberFormat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165" fontId="7" fillId="0" borderId="15" xfId="0" applyNumberFormat="1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21" fillId="0" borderId="3" xfId="0" applyFont="1" applyBorder="1" applyAlignment="1">
      <alignment horizontal="center" vertical="center"/>
    </xf>
    <xf numFmtId="3" fontId="21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5" fontId="7" fillId="0" borderId="23" xfId="0" applyNumberFormat="1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3" fontId="9" fillId="0" borderId="6" xfId="0" applyNumberFormat="1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3" fontId="9" fillId="0" borderId="3" xfId="0" applyNumberFormat="1" applyFont="1" applyBorder="1" applyAlignment="1">
      <alignment vertical="center"/>
    </xf>
    <xf numFmtId="3" fontId="9" fillId="0" borderId="9" xfId="0" applyNumberFormat="1" applyFont="1" applyBorder="1" applyAlignment="1">
      <alignment vertical="center"/>
    </xf>
    <xf numFmtId="0" fontId="17" fillId="0" borderId="29" xfId="0" applyFont="1" applyBorder="1" applyAlignment="1">
      <alignment horizontal="center"/>
    </xf>
    <xf numFmtId="0" fontId="16" fillId="0" borderId="24" xfId="0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0" fontId="24" fillId="0" borderId="0" xfId="0" applyFont="1"/>
    <xf numFmtId="0" fontId="9" fillId="0" borderId="2" xfId="0" applyFont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20" fillId="0" borderId="0" xfId="0" applyFont="1"/>
    <xf numFmtId="0" fontId="23" fillId="0" borderId="7" xfId="0" applyFont="1" applyBorder="1" applyAlignment="1">
      <alignment vertical="center"/>
    </xf>
    <xf numFmtId="0" fontId="22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/>
    <xf numFmtId="0" fontId="9" fillId="0" borderId="6" xfId="0" applyFont="1" applyBorder="1" applyAlignment="1">
      <alignment vertical="center"/>
    </xf>
    <xf numFmtId="0" fontId="26" fillId="0" borderId="7" xfId="0" applyFont="1" applyBorder="1" applyAlignment="1">
      <alignment vertical="center"/>
    </xf>
    <xf numFmtId="0" fontId="27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vertical="center"/>
    </xf>
    <xf numFmtId="165" fontId="26" fillId="0" borderId="9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9" fillId="3" borderId="5" xfId="0" applyFont="1" applyFill="1" applyBorder="1" applyAlignment="1">
      <alignment vertical="center"/>
    </xf>
    <xf numFmtId="0" fontId="14" fillId="0" borderId="5" xfId="0" applyFont="1" applyBorder="1" applyAlignment="1">
      <alignment vertical="center"/>
    </xf>
    <xf numFmtId="3" fontId="10" fillId="0" borderId="9" xfId="0" applyNumberFormat="1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27" fillId="0" borderId="14" xfId="0" applyFont="1" applyBorder="1" applyAlignment="1">
      <alignment horizontal="center" vertical="center"/>
    </xf>
    <xf numFmtId="0" fontId="27" fillId="0" borderId="14" xfId="0" applyFont="1" applyBorder="1" applyAlignment="1">
      <alignment vertical="center"/>
    </xf>
    <xf numFmtId="165" fontId="26" fillId="0" borderId="15" xfId="0" applyNumberFormat="1" applyFont="1" applyBorder="1" applyAlignment="1">
      <alignment vertical="center"/>
    </xf>
    <xf numFmtId="0" fontId="29" fillId="0" borderId="0" xfId="0" applyFont="1"/>
    <xf numFmtId="0" fontId="0" fillId="0" borderId="30" xfId="0" applyBorder="1"/>
    <xf numFmtId="165" fontId="26" fillId="0" borderId="30" xfId="0" applyNumberFormat="1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9" fillId="0" borderId="30" xfId="0" applyFont="1" applyBorder="1" applyAlignment="1">
      <alignment horizontal="left"/>
    </xf>
    <xf numFmtId="165" fontId="26" fillId="0" borderId="23" xfId="0" applyNumberFormat="1" applyFont="1" applyBorder="1" applyAlignment="1">
      <alignment vertical="center"/>
    </xf>
    <xf numFmtId="0" fontId="9" fillId="0" borderId="3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32" fillId="0" borderId="0" xfId="0" applyFont="1"/>
    <xf numFmtId="0" fontId="9" fillId="0" borderId="0" xfId="0" applyFont="1"/>
    <xf numFmtId="0" fontId="33" fillId="0" borderId="0" xfId="0" applyFont="1"/>
    <xf numFmtId="0" fontId="10" fillId="0" borderId="0" xfId="0" applyFont="1" applyAlignment="1">
      <alignment horizontal="center" vertical="center"/>
    </xf>
    <xf numFmtId="0" fontId="34" fillId="2" borderId="10" xfId="0" applyFont="1" applyFill="1" applyBorder="1" applyAlignment="1">
      <alignment horizontal="center" vertical="center"/>
    </xf>
    <xf numFmtId="0" fontId="34" fillId="2" borderId="11" xfId="0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  <xf numFmtId="0" fontId="35" fillId="0" borderId="29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20" xfId="0" applyFont="1" applyBorder="1" applyAlignment="1">
      <alignment horizontal="left"/>
    </xf>
    <xf numFmtId="0" fontId="10" fillId="0" borderId="21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vertical="center"/>
    </xf>
    <xf numFmtId="3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165" fontId="9" fillId="0" borderId="0" xfId="0" applyNumberFormat="1" applyFont="1"/>
    <xf numFmtId="0" fontId="36" fillId="0" borderId="29" xfId="0" applyFont="1" applyBorder="1" applyAlignment="1">
      <alignment horizontal="center"/>
    </xf>
    <xf numFmtId="165" fontId="26" fillId="3" borderId="15" xfId="0" applyNumberFormat="1" applyFont="1" applyFill="1" applyBorder="1" applyAlignment="1">
      <alignment vertical="center"/>
    </xf>
    <xf numFmtId="0" fontId="34" fillId="0" borderId="0" xfId="0" applyFont="1"/>
    <xf numFmtId="165" fontId="26" fillId="3" borderId="23" xfId="0" applyNumberFormat="1" applyFont="1" applyFill="1" applyBorder="1" applyAlignment="1">
      <alignment vertical="center"/>
    </xf>
    <xf numFmtId="0" fontId="24" fillId="0" borderId="30" xfId="0" applyFont="1" applyBorder="1"/>
    <xf numFmtId="0" fontId="37" fillId="0" borderId="0" xfId="0" applyFont="1"/>
    <xf numFmtId="0" fontId="34" fillId="2" borderId="30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center"/>
    </xf>
    <xf numFmtId="0" fontId="10" fillId="0" borderId="30" xfId="0" applyFont="1" applyBorder="1" applyAlignment="1">
      <alignment horizontal="left"/>
    </xf>
    <xf numFmtId="0" fontId="26" fillId="0" borderId="30" xfId="0" applyFont="1" applyBorder="1" applyAlignment="1">
      <alignment vertical="center"/>
    </xf>
    <xf numFmtId="0" fontId="28" fillId="0" borderId="30" xfId="0" applyFont="1" applyBorder="1" applyAlignment="1">
      <alignment vertical="center"/>
    </xf>
    <xf numFmtId="0" fontId="10" fillId="0" borderId="30" xfId="0" applyFont="1" applyBorder="1" applyAlignment="1">
      <alignment horizontal="center" vertical="center"/>
    </xf>
    <xf numFmtId="0" fontId="9" fillId="3" borderId="30" xfId="0" applyFont="1" applyFill="1" applyBorder="1" applyAlignment="1">
      <alignment vertical="center"/>
    </xf>
    <xf numFmtId="0" fontId="23" fillId="0" borderId="2" xfId="0" applyFont="1" applyBorder="1" applyAlignment="1">
      <alignment horizontal="center" vertical="center"/>
    </xf>
    <xf numFmtId="3" fontId="23" fillId="0" borderId="2" xfId="0" applyNumberFormat="1" applyFont="1" applyBorder="1" applyAlignment="1">
      <alignment vertical="center"/>
    </xf>
    <xf numFmtId="3" fontId="23" fillId="0" borderId="6" xfId="0" applyNumberFormat="1" applyFont="1" applyBorder="1" applyAlignment="1">
      <alignment vertical="center"/>
    </xf>
    <xf numFmtId="0" fontId="23" fillId="0" borderId="3" xfId="0" applyFont="1" applyBorder="1" applyAlignment="1">
      <alignment horizontal="center" vertical="center"/>
    </xf>
    <xf numFmtId="3" fontId="23" fillId="0" borderId="3" xfId="0" applyNumberFormat="1" applyFont="1" applyBorder="1" applyAlignment="1">
      <alignment vertical="center"/>
    </xf>
    <xf numFmtId="3" fontId="23" fillId="0" borderId="9" xfId="0" applyNumberFormat="1" applyFont="1" applyBorder="1" applyAlignment="1">
      <alignment vertical="center"/>
    </xf>
    <xf numFmtId="0" fontId="31" fillId="0" borderId="0" xfId="0" applyFont="1"/>
    <xf numFmtId="3" fontId="9" fillId="4" borderId="6" xfId="0" applyNumberFormat="1" applyFont="1" applyFill="1" applyBorder="1" applyAlignment="1">
      <alignment vertical="center"/>
    </xf>
    <xf numFmtId="3" fontId="9" fillId="0" borderId="3" xfId="0" applyNumberFormat="1" applyFont="1" applyBorder="1" applyAlignment="1">
      <alignment horizontal="center" vertical="center"/>
    </xf>
    <xf numFmtId="0" fontId="10" fillId="0" borderId="30" xfId="0" applyFont="1" applyBorder="1" applyAlignment="1">
      <alignment horizontal="center"/>
    </xf>
    <xf numFmtId="0" fontId="24" fillId="3" borderId="0" xfId="0" applyFont="1" applyFill="1"/>
    <xf numFmtId="165" fontId="24" fillId="0" borderId="0" xfId="0" applyNumberFormat="1" applyFont="1"/>
    <xf numFmtId="0" fontId="23" fillId="0" borderId="5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vertical="center"/>
    </xf>
    <xf numFmtId="0" fontId="9" fillId="5" borderId="2" xfId="0" applyFont="1" applyFill="1" applyBorder="1" applyAlignment="1">
      <alignment horizontal="center" vertical="center"/>
    </xf>
    <xf numFmtId="3" fontId="9" fillId="5" borderId="2" xfId="0" applyNumberFormat="1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vertical="center"/>
    </xf>
    <xf numFmtId="0" fontId="9" fillId="6" borderId="3" xfId="0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vertical="center"/>
    </xf>
    <xf numFmtId="3" fontId="9" fillId="6" borderId="9" xfId="0" applyNumberFormat="1" applyFont="1" applyFill="1" applyBorder="1" applyAlignment="1">
      <alignment vertical="center"/>
    </xf>
    <xf numFmtId="0" fontId="9" fillId="7" borderId="3" xfId="0" applyFont="1" applyFill="1" applyBorder="1" applyAlignment="1">
      <alignment horizontal="center" vertical="center"/>
    </xf>
    <xf numFmtId="3" fontId="9" fillId="7" borderId="3" xfId="0" applyNumberFormat="1" applyFont="1" applyFill="1" applyBorder="1" applyAlignment="1">
      <alignment vertical="center"/>
    </xf>
    <xf numFmtId="3" fontId="9" fillId="7" borderId="9" xfId="0" applyNumberFormat="1" applyFont="1" applyFill="1" applyBorder="1" applyAlignment="1">
      <alignment vertical="center"/>
    </xf>
    <xf numFmtId="0" fontId="23" fillId="8" borderId="7" xfId="0" applyFont="1" applyFill="1" applyBorder="1" applyAlignment="1">
      <alignment vertical="center"/>
    </xf>
    <xf numFmtId="0" fontId="23" fillId="8" borderId="3" xfId="0" applyFont="1" applyFill="1" applyBorder="1" applyAlignment="1">
      <alignment horizontal="center" vertical="center"/>
    </xf>
    <xf numFmtId="3" fontId="23" fillId="8" borderId="3" xfId="0" applyNumberFormat="1" applyFont="1" applyFill="1" applyBorder="1" applyAlignment="1">
      <alignment vertical="center"/>
    </xf>
    <xf numFmtId="3" fontId="23" fillId="8" borderId="9" xfId="0" applyNumberFormat="1" applyFont="1" applyFill="1" applyBorder="1" applyAlignment="1">
      <alignment vertical="center"/>
    </xf>
    <xf numFmtId="0" fontId="9" fillId="7" borderId="7" xfId="0" applyFont="1" applyFill="1" applyBorder="1" applyAlignment="1">
      <alignment vertical="center"/>
    </xf>
    <xf numFmtId="0" fontId="23" fillId="7" borderId="7" xfId="0" applyFont="1" applyFill="1" applyBorder="1" applyAlignment="1">
      <alignment vertical="center"/>
    </xf>
    <xf numFmtId="0" fontId="9" fillId="8" borderId="5" xfId="0" applyFont="1" applyFill="1" applyBorder="1" applyAlignment="1">
      <alignment vertical="center"/>
    </xf>
    <xf numFmtId="0" fontId="9" fillId="8" borderId="2" xfId="0" applyFont="1" applyFill="1" applyBorder="1" applyAlignment="1">
      <alignment horizontal="center" vertical="center"/>
    </xf>
    <xf numFmtId="3" fontId="9" fillId="8" borderId="2" xfId="0" applyNumberFormat="1" applyFont="1" applyFill="1" applyBorder="1" applyAlignment="1">
      <alignment horizontal="right" vertical="center"/>
    </xf>
    <xf numFmtId="0" fontId="9" fillId="8" borderId="6" xfId="0" applyFont="1" applyFill="1" applyBorder="1" applyAlignment="1">
      <alignment vertical="center"/>
    </xf>
    <xf numFmtId="0" fontId="9" fillId="7" borderId="5" xfId="0" applyFont="1" applyFill="1" applyBorder="1" applyAlignment="1">
      <alignment vertical="center"/>
    </xf>
    <xf numFmtId="0" fontId="9" fillId="7" borderId="2" xfId="0" applyFont="1" applyFill="1" applyBorder="1" applyAlignment="1">
      <alignment horizontal="center" vertical="center"/>
    </xf>
    <xf numFmtId="3" fontId="9" fillId="7" borderId="2" xfId="0" applyNumberFormat="1" applyFont="1" applyFill="1" applyBorder="1" applyAlignment="1">
      <alignment vertical="center"/>
    </xf>
    <xf numFmtId="0" fontId="9" fillId="7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3" fontId="9" fillId="0" borderId="3" xfId="0" applyNumberFormat="1" applyFont="1" applyFill="1" applyBorder="1" applyAlignment="1">
      <alignment vertical="center"/>
    </xf>
    <xf numFmtId="3" fontId="9" fillId="0" borderId="9" xfId="0" applyNumberFormat="1" applyFont="1" applyFill="1" applyBorder="1" applyAlignment="1">
      <alignment vertical="center"/>
    </xf>
    <xf numFmtId="0" fontId="27" fillId="7" borderId="3" xfId="0" applyFont="1" applyFill="1" applyBorder="1" applyAlignment="1">
      <alignment horizontal="center" vertical="center"/>
    </xf>
    <xf numFmtId="0" fontId="27" fillId="7" borderId="3" xfId="0" applyFont="1" applyFill="1" applyBorder="1" applyAlignment="1">
      <alignment vertical="center"/>
    </xf>
    <xf numFmtId="165" fontId="26" fillId="7" borderId="9" xfId="0" applyNumberFormat="1" applyFont="1" applyFill="1" applyBorder="1" applyAlignment="1">
      <alignment vertical="center"/>
    </xf>
    <xf numFmtId="0" fontId="28" fillId="9" borderId="30" xfId="0" applyFont="1" applyFill="1" applyBorder="1" applyAlignment="1">
      <alignment vertical="center"/>
    </xf>
    <xf numFmtId="0" fontId="9" fillId="9" borderId="30" xfId="0" applyFont="1" applyFill="1" applyBorder="1" applyAlignment="1">
      <alignment horizontal="center"/>
    </xf>
    <xf numFmtId="165" fontId="26" fillId="9" borderId="30" xfId="0" applyNumberFormat="1" applyFont="1" applyFill="1" applyBorder="1" applyAlignment="1">
      <alignment vertical="center"/>
    </xf>
    <xf numFmtId="0" fontId="27" fillId="0" borderId="32" xfId="0" applyFont="1" applyBorder="1" applyAlignment="1">
      <alignment vertical="center"/>
    </xf>
    <xf numFmtId="165" fontId="26" fillId="0" borderId="33" xfId="0" applyNumberFormat="1" applyFont="1" applyBorder="1" applyAlignment="1">
      <alignment vertical="center"/>
    </xf>
    <xf numFmtId="165" fontId="39" fillId="0" borderId="31" xfId="0" applyNumberFormat="1" applyFont="1" applyBorder="1" applyAlignment="1">
      <alignment vertical="center"/>
    </xf>
  </cellXfs>
  <cellStyles count="2">
    <cellStyle name="Comma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27"/>
  <sheetViews>
    <sheetView topLeftCell="A82" zoomScale="96" workbookViewId="0">
      <selection activeCell="D99" sqref="D99"/>
    </sheetView>
  </sheetViews>
  <sheetFormatPr baseColWidth="10" defaultColWidth="11.44140625" defaultRowHeight="14.4" x14ac:dyDescent="0.3"/>
  <cols>
    <col min="1" max="1" width="52.77734375" style="78" customWidth="1"/>
    <col min="2" max="2" width="13.44140625" style="78" customWidth="1"/>
    <col min="3" max="3" width="11.44140625" style="78" customWidth="1"/>
    <col min="4" max="4" width="13.44140625" style="78" customWidth="1"/>
  </cols>
  <sheetData>
    <row r="1" spans="1:6" ht="21" x14ac:dyDescent="0.4">
      <c r="A1" s="120" t="s">
        <v>144</v>
      </c>
      <c r="B1" s="121"/>
      <c r="C1" s="121"/>
      <c r="D1" s="121"/>
    </row>
    <row r="2" spans="1:6" ht="21.75" customHeight="1" x14ac:dyDescent="0.3">
      <c r="A2" s="121"/>
      <c r="B2" s="121"/>
      <c r="C2" s="121"/>
      <c r="D2" s="121"/>
    </row>
    <row r="3" spans="1:6" s="1" customFormat="1" ht="18" thickBot="1" x14ac:dyDescent="0.35">
      <c r="A3" s="122"/>
      <c r="B3" s="123"/>
      <c r="C3" s="123"/>
      <c r="D3" s="123"/>
    </row>
    <row r="4" spans="1:6" s="1" customFormat="1" ht="35.25" customHeight="1" thickBot="1" x14ac:dyDescent="0.35">
      <c r="A4" s="124" t="s">
        <v>6</v>
      </c>
      <c r="B4" s="125" t="s">
        <v>3</v>
      </c>
      <c r="C4" s="126" t="s">
        <v>4</v>
      </c>
      <c r="D4" s="127" t="s">
        <v>5</v>
      </c>
    </row>
    <row r="5" spans="1:6" s="1" customFormat="1" x14ac:dyDescent="0.3">
      <c r="A5" s="128" t="s">
        <v>7</v>
      </c>
      <c r="B5" s="129"/>
      <c r="C5" s="129"/>
      <c r="D5" s="130"/>
    </row>
    <row r="6" spans="1:6" s="1" customFormat="1" x14ac:dyDescent="0.3">
      <c r="A6" s="131" t="s">
        <v>109</v>
      </c>
      <c r="B6" s="132"/>
      <c r="C6" s="132"/>
      <c r="D6" s="133"/>
    </row>
    <row r="7" spans="1:6" s="1" customFormat="1" x14ac:dyDescent="0.3">
      <c r="A7" s="116" t="s">
        <v>54</v>
      </c>
      <c r="B7" s="117">
        <v>0</v>
      </c>
      <c r="C7" s="117">
        <v>0</v>
      </c>
      <c r="D7" s="118">
        <f>B7*C7</f>
        <v>0</v>
      </c>
    </row>
    <row r="8" spans="1:6" s="1" customFormat="1" x14ac:dyDescent="0.3">
      <c r="A8" s="134" t="s">
        <v>0</v>
      </c>
      <c r="B8" s="135"/>
      <c r="C8" s="135"/>
      <c r="D8" s="59">
        <f>D7</f>
        <v>0</v>
      </c>
    </row>
    <row r="9" spans="1:6" s="2" customFormat="1" ht="17.25" customHeight="1" x14ac:dyDescent="0.3">
      <c r="A9" s="36" t="s">
        <v>110</v>
      </c>
      <c r="B9" s="136"/>
      <c r="C9" s="137"/>
      <c r="D9" s="138"/>
    </row>
    <row r="10" spans="1:6" s="85" customFormat="1" ht="17.25" customHeight="1" x14ac:dyDescent="0.3">
      <c r="A10" s="21" t="s">
        <v>11</v>
      </c>
      <c r="B10" s="79">
        <v>0</v>
      </c>
      <c r="C10" s="22">
        <v>1000</v>
      </c>
      <c r="D10" s="88">
        <f>B10*C10</f>
        <v>0</v>
      </c>
    </row>
    <row r="11" spans="1:6" s="85" customFormat="1" ht="17.25" customHeight="1" x14ac:dyDescent="0.3">
      <c r="A11" s="21" t="s">
        <v>12</v>
      </c>
      <c r="B11" s="79">
        <v>0</v>
      </c>
      <c r="C11" s="22">
        <v>1300</v>
      </c>
      <c r="D11" s="88">
        <f t="shared" ref="D11:D19" si="0">B11*C11</f>
        <v>0</v>
      </c>
    </row>
    <row r="12" spans="1:6" s="85" customFormat="1" ht="17.25" customHeight="1" x14ac:dyDescent="0.3">
      <c r="A12" s="21" t="s">
        <v>13</v>
      </c>
      <c r="B12" s="79">
        <v>0</v>
      </c>
      <c r="C12" s="22">
        <v>2300</v>
      </c>
      <c r="D12" s="88">
        <f t="shared" si="0"/>
        <v>0</v>
      </c>
      <c r="F12" s="85" t="s">
        <v>2</v>
      </c>
    </row>
    <row r="13" spans="1:6" s="3" customFormat="1" ht="17.25" customHeight="1" x14ac:dyDescent="0.3">
      <c r="A13" s="21" t="s">
        <v>14</v>
      </c>
      <c r="B13" s="79"/>
      <c r="C13" s="22" t="s">
        <v>1</v>
      </c>
      <c r="D13" s="70">
        <v>0</v>
      </c>
    </row>
    <row r="14" spans="1:6" s="3" customFormat="1" ht="17.25" customHeight="1" x14ac:dyDescent="0.3">
      <c r="A14" s="21" t="s">
        <v>15</v>
      </c>
      <c r="B14" s="79"/>
      <c r="C14" s="22" t="s">
        <v>1</v>
      </c>
      <c r="D14" s="70">
        <v>0</v>
      </c>
    </row>
    <row r="15" spans="1:6" s="3" customFormat="1" ht="17.25" customHeight="1" x14ac:dyDescent="0.3">
      <c r="A15" s="21" t="s">
        <v>16</v>
      </c>
      <c r="B15" s="79">
        <v>0</v>
      </c>
      <c r="C15" s="22">
        <v>0</v>
      </c>
      <c r="D15" s="88">
        <f t="shared" si="0"/>
        <v>0</v>
      </c>
    </row>
    <row r="16" spans="1:6" s="3" customFormat="1" ht="17.25" customHeight="1" x14ac:dyDescent="0.3">
      <c r="A16" s="21" t="s">
        <v>17</v>
      </c>
      <c r="B16" s="79">
        <v>0</v>
      </c>
      <c r="C16" s="22">
        <v>0</v>
      </c>
      <c r="D16" s="88">
        <f t="shared" si="0"/>
        <v>0</v>
      </c>
    </row>
    <row r="17" spans="1:4" s="3" customFormat="1" ht="17.25" customHeight="1" x14ac:dyDescent="0.3">
      <c r="A17" s="21" t="s">
        <v>18</v>
      </c>
      <c r="B17" s="79">
        <v>0</v>
      </c>
      <c r="C17" s="22">
        <v>0</v>
      </c>
      <c r="D17" s="88">
        <f t="shared" si="0"/>
        <v>0</v>
      </c>
    </row>
    <row r="18" spans="1:4" s="3" customFormat="1" ht="17.25" customHeight="1" x14ac:dyDescent="0.3">
      <c r="A18" s="21" t="s">
        <v>19</v>
      </c>
      <c r="B18" s="79">
        <v>0</v>
      </c>
      <c r="C18" s="22">
        <v>0</v>
      </c>
      <c r="D18" s="88">
        <f t="shared" si="0"/>
        <v>0</v>
      </c>
    </row>
    <row r="19" spans="1:4" s="3" customFormat="1" ht="17.25" customHeight="1" x14ac:dyDescent="0.3">
      <c r="A19" s="21" t="s">
        <v>20</v>
      </c>
      <c r="B19" s="79">
        <v>0</v>
      </c>
      <c r="C19" s="22">
        <v>0</v>
      </c>
      <c r="D19" s="88">
        <f t="shared" si="0"/>
        <v>0</v>
      </c>
    </row>
    <row r="20" spans="1:4" s="3" customFormat="1" ht="17.25" customHeight="1" x14ac:dyDescent="0.3">
      <c r="A20" s="21" t="s">
        <v>21</v>
      </c>
      <c r="B20" s="79">
        <v>0</v>
      </c>
      <c r="C20" s="22">
        <v>0</v>
      </c>
      <c r="D20" s="88">
        <f>B20*C20</f>
        <v>0</v>
      </c>
    </row>
    <row r="21" spans="1:4" s="3" customFormat="1" ht="17.25" customHeight="1" x14ac:dyDescent="0.3">
      <c r="A21" s="71" t="s">
        <v>70</v>
      </c>
      <c r="B21" s="72">
        <v>0</v>
      </c>
      <c r="C21" s="73">
        <v>0</v>
      </c>
      <c r="D21" s="94">
        <f>B21*C21</f>
        <v>0</v>
      </c>
    </row>
    <row r="22" spans="1:4" s="4" customFormat="1" ht="17.25" customHeight="1" x14ac:dyDescent="0.3">
      <c r="A22" s="89" t="s">
        <v>0</v>
      </c>
      <c r="B22" s="90"/>
      <c r="C22" s="91"/>
      <c r="D22" s="92">
        <f>D10+D11+D12+D13+D14+D15+D16+D17+D18+D19+D20+D21</f>
        <v>0</v>
      </c>
    </row>
    <row r="23" spans="1:4" s="3" customFormat="1" ht="17.25" customHeight="1" x14ac:dyDescent="0.3">
      <c r="A23" s="36" t="s">
        <v>111</v>
      </c>
      <c r="B23" s="137"/>
      <c r="C23" s="137"/>
      <c r="D23" s="138"/>
    </row>
    <row r="24" spans="1:4" s="3" customFormat="1" ht="17.25" customHeight="1" x14ac:dyDescent="0.3">
      <c r="A24" s="139" t="s">
        <v>23</v>
      </c>
      <c r="B24" s="140"/>
      <c r="C24" s="141" t="s">
        <v>1</v>
      </c>
      <c r="D24" s="142"/>
    </row>
    <row r="25" spans="1:4" s="3" customFormat="1" ht="17.25" customHeight="1" x14ac:dyDescent="0.3">
      <c r="A25" s="21" t="s">
        <v>24</v>
      </c>
      <c r="B25" s="79"/>
      <c r="C25" s="143" t="s">
        <v>1</v>
      </c>
      <c r="D25" s="88"/>
    </row>
    <row r="26" spans="1:4" s="3" customFormat="1" ht="17.25" customHeight="1" x14ac:dyDescent="0.3">
      <c r="A26" s="21" t="s">
        <v>25</v>
      </c>
      <c r="B26" s="79">
        <v>0</v>
      </c>
      <c r="C26" s="141" t="s">
        <v>1</v>
      </c>
      <c r="D26" s="70"/>
    </row>
    <row r="27" spans="1:4" s="27" customFormat="1" ht="17.25" customHeight="1" x14ac:dyDescent="0.3">
      <c r="A27" s="71" t="s">
        <v>53</v>
      </c>
      <c r="B27" s="72"/>
      <c r="C27" s="143" t="s">
        <v>1</v>
      </c>
      <c r="D27" s="74"/>
    </row>
    <row r="28" spans="1:4" s="27" customFormat="1" ht="17.25" customHeight="1" x14ac:dyDescent="0.3">
      <c r="A28" s="71" t="s">
        <v>26</v>
      </c>
      <c r="B28" s="72"/>
      <c r="C28" s="143" t="s">
        <v>1</v>
      </c>
      <c r="D28" s="74"/>
    </row>
    <row r="29" spans="1:4" s="3" customFormat="1" ht="17.25" customHeight="1" x14ac:dyDescent="0.3">
      <c r="A29" s="21" t="s">
        <v>27</v>
      </c>
      <c r="B29" s="79"/>
      <c r="C29" s="143" t="s">
        <v>1</v>
      </c>
      <c r="D29" s="88"/>
    </row>
    <row r="30" spans="1:4" s="3" customFormat="1" ht="17.25" customHeight="1" x14ac:dyDescent="0.3">
      <c r="A30" s="190" t="s">
        <v>28</v>
      </c>
      <c r="B30" s="191"/>
      <c r="C30" s="192">
        <v>350</v>
      </c>
      <c r="D30" s="193">
        <f>B30*C30</f>
        <v>0</v>
      </c>
    </row>
    <row r="31" spans="1:4" s="4" customFormat="1" ht="17.25" customHeight="1" x14ac:dyDescent="0.3">
      <c r="A31" s="89" t="s">
        <v>0</v>
      </c>
      <c r="B31" s="90"/>
      <c r="C31" s="91"/>
      <c r="D31" s="92">
        <f>SUM(D24:D30)</f>
        <v>0</v>
      </c>
    </row>
    <row r="32" spans="1:4" x14ac:dyDescent="0.3">
      <c r="A32" s="36" t="s">
        <v>112</v>
      </c>
      <c r="B32" s="72"/>
      <c r="C32" s="93"/>
      <c r="D32" s="94"/>
    </row>
    <row r="33" spans="1:4" x14ac:dyDescent="0.3">
      <c r="A33" s="21" t="s">
        <v>30</v>
      </c>
      <c r="B33" s="79"/>
      <c r="C33" s="22" t="s">
        <v>1</v>
      </c>
      <c r="D33" s="70">
        <v>0</v>
      </c>
    </row>
    <row r="34" spans="1:4" x14ac:dyDescent="0.3">
      <c r="A34" s="21" t="s">
        <v>31</v>
      </c>
      <c r="B34" s="79"/>
      <c r="C34" s="22" t="s">
        <v>1</v>
      </c>
      <c r="D34" s="70">
        <v>0</v>
      </c>
    </row>
    <row r="35" spans="1:4" x14ac:dyDescent="0.3">
      <c r="A35" s="21" t="s">
        <v>32</v>
      </c>
      <c r="B35" s="79"/>
      <c r="C35" s="22" t="s">
        <v>1</v>
      </c>
      <c r="D35" s="70">
        <v>0</v>
      </c>
    </row>
    <row r="36" spans="1:4" x14ac:dyDescent="0.3">
      <c r="A36" s="21" t="s">
        <v>33</v>
      </c>
      <c r="B36" s="79"/>
      <c r="C36" s="22" t="s">
        <v>1</v>
      </c>
      <c r="D36" s="70">
        <v>0</v>
      </c>
    </row>
    <row r="37" spans="1:4" x14ac:dyDescent="0.3">
      <c r="A37" s="21" t="s">
        <v>34</v>
      </c>
      <c r="B37" s="79"/>
      <c r="C37" s="22" t="s">
        <v>1</v>
      </c>
      <c r="D37" s="88">
        <v>0</v>
      </c>
    </row>
    <row r="38" spans="1:4" x14ac:dyDescent="0.3">
      <c r="A38" s="21" t="s">
        <v>55</v>
      </c>
      <c r="B38" s="79"/>
      <c r="C38" s="144" t="s">
        <v>1</v>
      </c>
      <c r="D38" s="88">
        <v>0</v>
      </c>
    </row>
    <row r="39" spans="1:4" s="4" customFormat="1" ht="17.25" customHeight="1" x14ac:dyDescent="0.3">
      <c r="A39" s="89" t="s">
        <v>0</v>
      </c>
      <c r="B39" s="90"/>
      <c r="C39" s="91"/>
      <c r="D39" s="92">
        <f>SUM(D33:D38)</f>
        <v>0</v>
      </c>
    </row>
    <row r="40" spans="1:4" x14ac:dyDescent="0.3">
      <c r="A40" s="36" t="s">
        <v>113</v>
      </c>
      <c r="B40" s="72"/>
      <c r="C40" s="93"/>
      <c r="D40" s="94"/>
    </row>
    <row r="41" spans="1:4" x14ac:dyDescent="0.3">
      <c r="A41" s="21" t="s">
        <v>56</v>
      </c>
      <c r="B41" s="160"/>
      <c r="C41" s="161">
        <v>1500</v>
      </c>
      <c r="D41" s="162">
        <v>0</v>
      </c>
    </row>
    <row r="42" spans="1:4" s="4" customFormat="1" ht="17.25" customHeight="1" x14ac:dyDescent="0.3">
      <c r="A42" s="89" t="s">
        <v>0</v>
      </c>
      <c r="B42" s="90"/>
      <c r="C42" s="91"/>
      <c r="D42" s="92">
        <f>D41</f>
        <v>0</v>
      </c>
    </row>
    <row r="43" spans="1:4" s="4" customFormat="1" ht="17.25" customHeight="1" thickBot="1" x14ac:dyDescent="0.35">
      <c r="A43" s="95" t="s">
        <v>58</v>
      </c>
      <c r="B43" s="96"/>
      <c r="C43" s="97"/>
      <c r="D43" s="115">
        <f>D42+D39+D31+D22+D8</f>
        <v>0</v>
      </c>
    </row>
    <row r="44" spans="1:4" s="4" customFormat="1" ht="17.25" customHeight="1" thickBot="1" x14ac:dyDescent="0.35">
      <c r="A44" s="98" t="s">
        <v>8</v>
      </c>
      <c r="B44" s="99"/>
      <c r="C44" s="99"/>
      <c r="D44" s="100"/>
    </row>
    <row r="45" spans="1:4" s="3" customFormat="1" ht="17.25" customHeight="1" x14ac:dyDescent="0.3">
      <c r="A45" s="36" t="s">
        <v>36</v>
      </c>
      <c r="B45" s="72"/>
      <c r="C45" s="93"/>
      <c r="D45" s="94"/>
    </row>
    <row r="46" spans="1:4" s="3" customFormat="1" ht="17.25" customHeight="1" x14ac:dyDescent="0.3">
      <c r="A46" s="21" t="s">
        <v>75</v>
      </c>
      <c r="B46" s="79">
        <v>1</v>
      </c>
      <c r="C46" s="22">
        <v>2000</v>
      </c>
      <c r="D46" s="70">
        <f>C46</f>
        <v>2000</v>
      </c>
    </row>
    <row r="47" spans="1:4" s="3" customFormat="1" ht="17.25" customHeight="1" x14ac:dyDescent="0.3">
      <c r="A47" s="21" t="s">
        <v>57</v>
      </c>
      <c r="B47" s="160">
        <v>0</v>
      </c>
      <c r="C47" s="161">
        <v>1000</v>
      </c>
      <c r="D47" s="162">
        <f>C47*B47</f>
        <v>0</v>
      </c>
    </row>
    <row r="48" spans="1:4" s="4" customFormat="1" ht="17.25" customHeight="1" x14ac:dyDescent="0.3">
      <c r="A48" s="89" t="s">
        <v>0</v>
      </c>
      <c r="B48" s="90"/>
      <c r="C48" s="91"/>
      <c r="D48" s="92">
        <f>SUM(D46:D47)</f>
        <v>2000</v>
      </c>
    </row>
    <row r="49" spans="1:4" s="3" customFormat="1" ht="17.25" customHeight="1" x14ac:dyDescent="0.3">
      <c r="A49" s="43" t="s">
        <v>61</v>
      </c>
      <c r="B49" s="72"/>
      <c r="C49" s="93"/>
      <c r="D49" s="94"/>
    </row>
    <row r="50" spans="1:4" s="3" customFormat="1" ht="17.25" customHeight="1" x14ac:dyDescent="0.3">
      <c r="A50" s="21" t="s">
        <v>140</v>
      </c>
      <c r="B50" s="79">
        <v>0</v>
      </c>
      <c r="C50" s="22">
        <v>0</v>
      </c>
      <c r="D50" s="70">
        <f t="shared" ref="D50:D55" si="1">B50*C50</f>
        <v>0</v>
      </c>
    </row>
    <row r="51" spans="1:4" s="62" customFormat="1" ht="17.25" customHeight="1" x14ac:dyDescent="0.3">
      <c r="A51" s="71" t="s">
        <v>39</v>
      </c>
      <c r="B51" s="72">
        <v>0</v>
      </c>
      <c r="C51" s="73">
        <v>0</v>
      </c>
      <c r="D51" s="74">
        <f t="shared" si="1"/>
        <v>0</v>
      </c>
    </row>
    <row r="52" spans="1:4" s="62" customFormat="1" ht="17.25" customHeight="1" x14ac:dyDescent="0.3">
      <c r="A52" s="71" t="s">
        <v>62</v>
      </c>
      <c r="B52" s="72">
        <v>2</v>
      </c>
      <c r="C52" s="73">
        <v>2000</v>
      </c>
      <c r="D52" s="74">
        <f t="shared" si="1"/>
        <v>4000</v>
      </c>
    </row>
    <row r="53" spans="1:4" s="62" customFormat="1" ht="17.25" customHeight="1" x14ac:dyDescent="0.3">
      <c r="A53" s="71" t="s">
        <v>67</v>
      </c>
      <c r="B53" s="72">
        <v>2</v>
      </c>
      <c r="C53" s="73">
        <v>1000</v>
      </c>
      <c r="D53" s="74">
        <f t="shared" si="1"/>
        <v>2000</v>
      </c>
    </row>
    <row r="54" spans="1:4" s="62" customFormat="1" ht="17.25" customHeight="1" x14ac:dyDescent="0.3">
      <c r="A54" s="71" t="s">
        <v>74</v>
      </c>
      <c r="B54" s="72">
        <v>0</v>
      </c>
      <c r="C54" s="73">
        <v>0</v>
      </c>
      <c r="D54" s="74">
        <f t="shared" si="1"/>
        <v>0</v>
      </c>
    </row>
    <row r="55" spans="1:4" s="62" customFormat="1" ht="17.25" customHeight="1" x14ac:dyDescent="0.3">
      <c r="A55" s="71" t="s">
        <v>139</v>
      </c>
      <c r="B55" s="72">
        <v>0</v>
      </c>
      <c r="C55" s="73">
        <v>25000</v>
      </c>
      <c r="D55" s="74">
        <f t="shared" si="1"/>
        <v>0</v>
      </c>
    </row>
    <row r="56" spans="1:4" s="4" customFormat="1" ht="17.25" customHeight="1" x14ac:dyDescent="0.3">
      <c r="A56" s="89" t="s">
        <v>0</v>
      </c>
      <c r="B56" s="90"/>
      <c r="C56" s="91"/>
      <c r="D56" s="92">
        <f>D50+D51+D52+D53+D54</f>
        <v>6000</v>
      </c>
    </row>
    <row r="57" spans="1:4" s="3" customFormat="1" ht="17.25" customHeight="1" x14ac:dyDescent="0.3">
      <c r="A57" s="36" t="s">
        <v>40</v>
      </c>
      <c r="B57" s="72"/>
      <c r="C57" s="93"/>
      <c r="D57" s="94"/>
    </row>
    <row r="58" spans="1:4" s="3" customFormat="1" ht="17.25" customHeight="1" x14ac:dyDescent="0.3">
      <c r="A58" s="21" t="s">
        <v>41</v>
      </c>
      <c r="B58" s="79">
        <v>0</v>
      </c>
      <c r="C58" s="22">
        <v>0</v>
      </c>
      <c r="D58" s="70">
        <f>C58</f>
        <v>0</v>
      </c>
    </row>
    <row r="59" spans="1:4" s="62" customFormat="1" ht="17.25" customHeight="1" x14ac:dyDescent="0.3">
      <c r="A59" s="71" t="s">
        <v>117</v>
      </c>
      <c r="B59" s="72">
        <v>0</v>
      </c>
      <c r="C59" s="73">
        <v>0</v>
      </c>
      <c r="D59" s="74">
        <f>B59*C59</f>
        <v>0</v>
      </c>
    </row>
    <row r="60" spans="1:4" s="62" customFormat="1" ht="17.25" customHeight="1" x14ac:dyDescent="0.3">
      <c r="A60" s="71" t="s">
        <v>84</v>
      </c>
      <c r="B60" s="72">
        <v>0</v>
      </c>
      <c r="C60" s="73">
        <v>3500</v>
      </c>
      <c r="D60" s="74">
        <f>B60*C60</f>
        <v>0</v>
      </c>
    </row>
    <row r="61" spans="1:4" s="62" customFormat="1" ht="17.25" customHeight="1" x14ac:dyDescent="0.3">
      <c r="A61" s="188" t="s">
        <v>137</v>
      </c>
      <c r="B61" s="181">
        <v>2</v>
      </c>
      <c r="C61" s="182">
        <v>2000</v>
      </c>
      <c r="D61" s="183">
        <f>B61*C61</f>
        <v>4000</v>
      </c>
    </row>
    <row r="62" spans="1:4" s="4" customFormat="1" ht="17.25" customHeight="1" x14ac:dyDescent="0.3">
      <c r="A62" s="89" t="s">
        <v>0</v>
      </c>
      <c r="B62" s="90">
        <v>0</v>
      </c>
      <c r="C62" s="91">
        <v>0</v>
      </c>
      <c r="D62" s="92">
        <f>SUM(D58:D59)</f>
        <v>0</v>
      </c>
    </row>
    <row r="63" spans="1:4" s="4" customFormat="1" ht="17.25" customHeight="1" thickBot="1" x14ac:dyDescent="0.35">
      <c r="A63" s="95" t="s">
        <v>59</v>
      </c>
      <c r="B63" s="96"/>
      <c r="C63" s="97"/>
      <c r="D63" s="115">
        <f>D62+D56+D48</f>
        <v>8000</v>
      </c>
    </row>
    <row r="64" spans="1:4" ht="15" thickBot="1" x14ac:dyDescent="0.35">
      <c r="A64" s="98" t="s">
        <v>135</v>
      </c>
      <c r="B64" s="99"/>
      <c r="C64" s="99"/>
      <c r="D64" s="100"/>
    </row>
    <row r="65" spans="1:4" s="3" customFormat="1" ht="17.25" customHeight="1" x14ac:dyDescent="0.3">
      <c r="A65" s="36" t="s">
        <v>85</v>
      </c>
      <c r="B65" s="72"/>
      <c r="C65" s="93"/>
      <c r="D65" s="94"/>
    </row>
    <row r="66" spans="1:4" s="3" customFormat="1" ht="17.25" customHeight="1" x14ac:dyDescent="0.3">
      <c r="A66" s="194" t="s">
        <v>43</v>
      </c>
      <c r="B66" s="195">
        <v>3</v>
      </c>
      <c r="C66" s="196">
        <v>6000</v>
      </c>
      <c r="D66" s="197">
        <f>B66*C66</f>
        <v>18000</v>
      </c>
    </row>
    <row r="67" spans="1:4" s="3" customFormat="1" ht="17.25" customHeight="1" x14ac:dyDescent="0.3">
      <c r="A67" s="101" t="s">
        <v>76</v>
      </c>
      <c r="B67" s="79">
        <v>2</v>
      </c>
      <c r="C67" s="22">
        <v>8000</v>
      </c>
      <c r="D67" s="88">
        <f>B67*C67</f>
        <v>16000</v>
      </c>
    </row>
    <row r="68" spans="1:4" s="3" customFormat="1" ht="17.25" customHeight="1" x14ac:dyDescent="0.3">
      <c r="A68" s="21" t="s">
        <v>86</v>
      </c>
      <c r="B68" s="79"/>
      <c r="C68" s="22"/>
      <c r="D68" s="145">
        <f>D66+D67</f>
        <v>34000</v>
      </c>
    </row>
    <row r="69" spans="1:4" s="3" customFormat="1" ht="17.25" customHeight="1" x14ac:dyDescent="0.3">
      <c r="A69" s="102" t="s">
        <v>44</v>
      </c>
      <c r="B69" s="79"/>
      <c r="C69" s="22"/>
      <c r="D69" s="70"/>
    </row>
    <row r="70" spans="1:4" s="3" customFormat="1" ht="17.25" customHeight="1" x14ac:dyDescent="0.3">
      <c r="A70" s="71" t="s">
        <v>45</v>
      </c>
      <c r="B70" s="72">
        <v>1</v>
      </c>
      <c r="C70" s="73">
        <v>4500</v>
      </c>
      <c r="D70" s="74">
        <f t="shared" ref="D70:D79" si="2">B70*C70</f>
        <v>4500</v>
      </c>
    </row>
    <row r="71" spans="1:4" s="3" customFormat="1" ht="17.25" customHeight="1" x14ac:dyDescent="0.3">
      <c r="A71" s="71" t="s">
        <v>46</v>
      </c>
      <c r="B71" s="72">
        <v>0</v>
      </c>
      <c r="C71" s="73">
        <v>3000</v>
      </c>
      <c r="D71" s="74">
        <f t="shared" si="2"/>
        <v>0</v>
      </c>
    </row>
    <row r="72" spans="1:4" s="3" customFormat="1" ht="17.25" customHeight="1" x14ac:dyDescent="0.3">
      <c r="A72" s="71" t="s">
        <v>47</v>
      </c>
      <c r="B72" s="72">
        <v>0</v>
      </c>
      <c r="C72" s="73">
        <v>0</v>
      </c>
      <c r="D72" s="74">
        <f t="shared" si="2"/>
        <v>0</v>
      </c>
    </row>
    <row r="73" spans="1:4" s="3" customFormat="1" ht="17.25" customHeight="1" x14ac:dyDescent="0.3">
      <c r="A73" s="71" t="s">
        <v>48</v>
      </c>
      <c r="B73" s="72">
        <v>1</v>
      </c>
      <c r="C73" s="73">
        <v>3000</v>
      </c>
      <c r="D73" s="74">
        <f t="shared" si="2"/>
        <v>3000</v>
      </c>
    </row>
    <row r="74" spans="1:4" s="3" customFormat="1" ht="17.25" customHeight="1" x14ac:dyDescent="0.3">
      <c r="A74" s="71" t="s">
        <v>78</v>
      </c>
      <c r="B74" s="72">
        <v>2</v>
      </c>
      <c r="C74" s="73">
        <v>4000</v>
      </c>
      <c r="D74" s="74">
        <f t="shared" si="2"/>
        <v>8000</v>
      </c>
    </row>
    <row r="75" spans="1:4" s="3" customFormat="1" ht="17.25" customHeight="1" x14ac:dyDescent="0.3">
      <c r="A75" s="71" t="s">
        <v>79</v>
      </c>
      <c r="B75" s="72">
        <v>0</v>
      </c>
      <c r="C75" s="73">
        <v>3000</v>
      </c>
      <c r="D75" s="74">
        <f t="shared" si="2"/>
        <v>0</v>
      </c>
    </row>
    <row r="76" spans="1:4" s="3" customFormat="1" ht="17.25" customHeight="1" x14ac:dyDescent="0.3">
      <c r="A76" s="71" t="s">
        <v>81</v>
      </c>
      <c r="B76" s="72">
        <v>0</v>
      </c>
      <c r="C76" s="73">
        <v>0</v>
      </c>
      <c r="D76" s="74">
        <f t="shared" si="2"/>
        <v>0</v>
      </c>
    </row>
    <row r="77" spans="1:4" s="3" customFormat="1" ht="17.25" customHeight="1" x14ac:dyDescent="0.3">
      <c r="A77" s="71" t="s">
        <v>80</v>
      </c>
      <c r="B77" s="72">
        <v>0</v>
      </c>
      <c r="C77" s="73">
        <v>0</v>
      </c>
      <c r="D77" s="74">
        <f t="shared" si="2"/>
        <v>0</v>
      </c>
    </row>
    <row r="78" spans="1:4" s="3" customFormat="1" ht="17.25" customHeight="1" x14ac:dyDescent="0.3">
      <c r="A78" s="184" t="s">
        <v>93</v>
      </c>
      <c r="B78" s="185">
        <v>0</v>
      </c>
      <c r="C78" s="186">
        <v>35000</v>
      </c>
      <c r="D78" s="187">
        <f t="shared" si="2"/>
        <v>0</v>
      </c>
    </row>
    <row r="79" spans="1:4" s="3" customFormat="1" ht="17.25" customHeight="1" x14ac:dyDescent="0.3">
      <c r="A79" s="71" t="s">
        <v>92</v>
      </c>
      <c r="B79" s="72">
        <v>0</v>
      </c>
      <c r="C79" s="73">
        <v>0</v>
      </c>
      <c r="D79" s="74">
        <f t="shared" si="2"/>
        <v>0</v>
      </c>
    </row>
    <row r="80" spans="1:4" s="3" customFormat="1" ht="17.25" customHeight="1" x14ac:dyDescent="0.3">
      <c r="A80" s="71" t="s">
        <v>100</v>
      </c>
      <c r="B80" s="72">
        <v>0</v>
      </c>
      <c r="C80" s="73">
        <v>15000</v>
      </c>
      <c r="D80" s="74">
        <f t="shared" ref="D80:D85" si="3">B80*C80</f>
        <v>0</v>
      </c>
    </row>
    <row r="81" spans="1:4" s="3" customFormat="1" ht="17.25" customHeight="1" x14ac:dyDescent="0.3">
      <c r="A81" s="71" t="s">
        <v>120</v>
      </c>
      <c r="B81" s="163">
        <v>0</v>
      </c>
      <c r="C81" s="164">
        <v>3000</v>
      </c>
      <c r="D81" s="165">
        <f t="shared" si="3"/>
        <v>0</v>
      </c>
    </row>
    <row r="82" spans="1:4" s="3" customFormat="1" ht="17.25" customHeight="1" x14ac:dyDescent="0.3">
      <c r="A82" s="71" t="s">
        <v>101</v>
      </c>
      <c r="B82" s="72">
        <v>0</v>
      </c>
      <c r="C82" s="73">
        <v>0</v>
      </c>
      <c r="D82" s="74">
        <f t="shared" si="3"/>
        <v>0</v>
      </c>
    </row>
    <row r="83" spans="1:4" s="3" customFormat="1" ht="17.25" customHeight="1" x14ac:dyDescent="0.3">
      <c r="A83" s="189" t="s">
        <v>136</v>
      </c>
      <c r="B83" s="181">
        <v>1</v>
      </c>
      <c r="C83" s="182">
        <v>35000</v>
      </c>
      <c r="D83" s="183">
        <f t="shared" si="3"/>
        <v>35000</v>
      </c>
    </row>
    <row r="84" spans="1:4" s="3" customFormat="1" ht="17.25" customHeight="1" x14ac:dyDescent="0.3">
      <c r="A84" s="198" t="s">
        <v>157</v>
      </c>
      <c r="B84" s="199">
        <v>0</v>
      </c>
      <c r="C84" s="200">
        <v>3000</v>
      </c>
      <c r="D84" s="201">
        <f t="shared" si="3"/>
        <v>0</v>
      </c>
    </row>
    <row r="85" spans="1:4" s="3" customFormat="1" ht="17.25" customHeight="1" x14ac:dyDescent="0.3">
      <c r="A85" s="198" t="s">
        <v>158</v>
      </c>
      <c r="B85" s="199">
        <v>0</v>
      </c>
      <c r="C85" s="200">
        <v>3000</v>
      </c>
      <c r="D85" s="201">
        <f t="shared" si="3"/>
        <v>0</v>
      </c>
    </row>
    <row r="86" spans="1:4" s="3" customFormat="1" ht="17.25" customHeight="1" x14ac:dyDescent="0.3">
      <c r="A86" s="198" t="s">
        <v>159</v>
      </c>
      <c r="B86" s="199">
        <v>0</v>
      </c>
      <c r="C86" s="200">
        <v>3000</v>
      </c>
      <c r="D86" s="201">
        <f>C86*B86</f>
        <v>0</v>
      </c>
    </row>
    <row r="87" spans="1:4" s="3" customFormat="1" ht="17.25" customHeight="1" x14ac:dyDescent="0.3">
      <c r="A87" s="36" t="s">
        <v>0</v>
      </c>
      <c r="B87" s="72"/>
      <c r="C87" s="73"/>
      <c r="D87" s="103">
        <f>SUM(D70:D83)</f>
        <v>50500</v>
      </c>
    </row>
    <row r="88" spans="1:4" s="3" customFormat="1" ht="17.25" customHeight="1" x14ac:dyDescent="0.3">
      <c r="A88" s="43" t="s">
        <v>51</v>
      </c>
      <c r="B88" s="72"/>
      <c r="C88" s="73"/>
      <c r="D88" s="74"/>
    </row>
    <row r="89" spans="1:4" s="3" customFormat="1" ht="17.25" customHeight="1" x14ac:dyDescent="0.3">
      <c r="A89" s="71" t="s">
        <v>96</v>
      </c>
      <c r="B89" s="72">
        <v>0</v>
      </c>
      <c r="C89" s="73">
        <v>0</v>
      </c>
      <c r="D89" s="74">
        <f t="shared" ref="D89:D96" si="4">B89*C89</f>
        <v>0</v>
      </c>
    </row>
    <row r="90" spans="1:4" s="85" customFormat="1" ht="17.25" customHeight="1" x14ac:dyDescent="0.3">
      <c r="A90" s="71" t="s">
        <v>114</v>
      </c>
      <c r="B90" s="72">
        <v>0</v>
      </c>
      <c r="C90" s="73">
        <v>0</v>
      </c>
      <c r="D90" s="74">
        <f t="shared" si="4"/>
        <v>0</v>
      </c>
    </row>
    <row r="91" spans="1:4" s="3" customFormat="1" ht="17.25" customHeight="1" x14ac:dyDescent="0.3">
      <c r="A91" s="71" t="s">
        <v>97</v>
      </c>
      <c r="B91" s="72">
        <v>0</v>
      </c>
      <c r="C91" s="73">
        <v>0</v>
      </c>
      <c r="D91" s="74">
        <f t="shared" si="4"/>
        <v>0</v>
      </c>
    </row>
    <row r="92" spans="1:4" s="3" customFormat="1" ht="17.25" customHeight="1" x14ac:dyDescent="0.3">
      <c r="A92" s="71" t="s">
        <v>50</v>
      </c>
      <c r="B92" s="72">
        <v>0</v>
      </c>
      <c r="C92" s="73">
        <v>0</v>
      </c>
      <c r="D92" s="74">
        <f t="shared" si="4"/>
        <v>0</v>
      </c>
    </row>
    <row r="93" spans="1:4" s="86" customFormat="1" ht="17.25" customHeight="1" x14ac:dyDescent="0.3">
      <c r="A93" s="71" t="s">
        <v>63</v>
      </c>
      <c r="B93" s="72">
        <v>1</v>
      </c>
      <c r="C93" s="73">
        <v>4000</v>
      </c>
      <c r="D93" s="74">
        <f t="shared" si="4"/>
        <v>4000</v>
      </c>
    </row>
    <row r="94" spans="1:4" s="4" customFormat="1" ht="17.25" customHeight="1" x14ac:dyDescent="0.3">
      <c r="A94" s="71" t="s">
        <v>66</v>
      </c>
      <c r="B94" s="72">
        <v>2</v>
      </c>
      <c r="C94" s="73">
        <v>4000</v>
      </c>
      <c r="D94" s="74">
        <f t="shared" si="4"/>
        <v>8000</v>
      </c>
    </row>
    <row r="95" spans="1:4" s="4" customFormat="1" ht="17.25" customHeight="1" x14ac:dyDescent="0.3">
      <c r="A95" s="71" t="s">
        <v>64</v>
      </c>
      <c r="B95" s="72">
        <v>1</v>
      </c>
      <c r="C95" s="73">
        <v>4000</v>
      </c>
      <c r="D95" s="74">
        <f t="shared" si="4"/>
        <v>4000</v>
      </c>
    </row>
    <row r="96" spans="1:4" s="4" customFormat="1" ht="17.25" customHeight="1" x14ac:dyDescent="0.3">
      <c r="A96" s="71" t="s">
        <v>65</v>
      </c>
      <c r="B96" s="72">
        <v>1</v>
      </c>
      <c r="C96" s="73">
        <v>4000</v>
      </c>
      <c r="D96" s="74">
        <f t="shared" si="4"/>
        <v>4000</v>
      </c>
    </row>
    <row r="97" spans="1:4" s="4" customFormat="1" ht="17.25" customHeight="1" x14ac:dyDescent="0.3">
      <c r="A97" s="89" t="s">
        <v>0</v>
      </c>
      <c r="B97" s="90"/>
      <c r="C97" s="91"/>
      <c r="D97" s="92">
        <f>D96+D95+D94+D93+D92+D91+D90+D89</f>
        <v>20000</v>
      </c>
    </row>
    <row r="98" spans="1:4" s="4" customFormat="1" ht="17.25" customHeight="1" x14ac:dyDescent="0.3">
      <c r="A98" s="95" t="s">
        <v>119</v>
      </c>
      <c r="B98" s="90"/>
      <c r="C98" s="91"/>
      <c r="D98" s="92">
        <f>D97+D87+D68</f>
        <v>104500</v>
      </c>
    </row>
    <row r="99" spans="1:4" s="4" customFormat="1" ht="17.25" customHeight="1" x14ac:dyDescent="0.3">
      <c r="A99" s="71" t="s">
        <v>128</v>
      </c>
      <c r="B99" s="90">
        <v>0</v>
      </c>
      <c r="C99" s="91">
        <v>2500</v>
      </c>
      <c r="D99" s="92">
        <f>B99*C99</f>
        <v>0</v>
      </c>
    </row>
    <row r="100" spans="1:4" x14ac:dyDescent="0.3">
      <c r="A100" s="157" t="s">
        <v>131</v>
      </c>
      <c r="B100" s="90"/>
      <c r="C100" s="91"/>
      <c r="D100" s="92"/>
    </row>
    <row r="101" spans="1:4" x14ac:dyDescent="0.3">
      <c r="A101" s="71" t="s">
        <v>125</v>
      </c>
      <c r="B101" s="90">
        <v>1</v>
      </c>
      <c r="C101" s="91">
        <v>75</v>
      </c>
      <c r="D101" s="92">
        <f>C101*B101</f>
        <v>75</v>
      </c>
    </row>
    <row r="102" spans="1:4" x14ac:dyDescent="0.3">
      <c r="A102" s="71" t="s">
        <v>130</v>
      </c>
      <c r="B102" s="90">
        <v>1</v>
      </c>
      <c r="C102" s="91">
        <v>175</v>
      </c>
      <c r="D102" s="92">
        <f>C102*B102</f>
        <v>175</v>
      </c>
    </row>
    <row r="103" spans="1:4" x14ac:dyDescent="0.3">
      <c r="A103" s="95"/>
      <c r="B103" s="90"/>
      <c r="C103" s="91"/>
      <c r="D103" s="92"/>
    </row>
    <row r="104" spans="1:4" ht="15" thickBot="1" x14ac:dyDescent="0.35">
      <c r="A104" s="104" t="s">
        <v>145</v>
      </c>
      <c r="B104" s="105"/>
      <c r="C104" s="106"/>
      <c r="D104" s="107">
        <f>D98+D63+D43+D99+D101+D102+D103</f>
        <v>112750</v>
      </c>
    </row>
    <row r="105" spans="1:4" x14ac:dyDescent="0.3">
      <c r="A105" s="121"/>
      <c r="B105" s="121"/>
      <c r="C105" s="121"/>
      <c r="D105" s="146"/>
    </row>
    <row r="106" spans="1:4" x14ac:dyDescent="0.3">
      <c r="A106" s="121"/>
      <c r="B106" s="121"/>
      <c r="C106" s="121"/>
      <c r="D106" s="121"/>
    </row>
    <row r="107" spans="1:4" x14ac:dyDescent="0.3">
      <c r="A107" s="121"/>
      <c r="B107" s="121"/>
      <c r="C107" s="121"/>
      <c r="D107" s="121"/>
    </row>
    <row r="108" spans="1:4" x14ac:dyDescent="0.3">
      <c r="A108" s="121"/>
      <c r="B108" s="121"/>
      <c r="C108" s="121"/>
      <c r="D108" s="121"/>
    </row>
    <row r="109" spans="1:4" x14ac:dyDescent="0.3">
      <c r="A109" s="121"/>
      <c r="B109" s="121"/>
      <c r="C109" s="121"/>
      <c r="D109" s="121"/>
    </row>
    <row r="110" spans="1:4" x14ac:dyDescent="0.3">
      <c r="A110" s="121"/>
      <c r="B110" s="121"/>
      <c r="C110" s="121"/>
      <c r="D110" s="121"/>
    </row>
    <row r="111" spans="1:4" x14ac:dyDescent="0.3">
      <c r="A111" s="121"/>
      <c r="B111" s="121"/>
      <c r="C111" s="121"/>
      <c r="D111" s="121"/>
    </row>
    <row r="112" spans="1:4" x14ac:dyDescent="0.3">
      <c r="A112" s="121"/>
      <c r="B112" s="121"/>
      <c r="C112" s="121"/>
      <c r="D112" s="121"/>
    </row>
    <row r="113" spans="1:4" x14ac:dyDescent="0.3">
      <c r="A113" s="121"/>
      <c r="B113" s="121"/>
      <c r="C113" s="121"/>
      <c r="D113" s="121"/>
    </row>
    <row r="114" spans="1:4" x14ac:dyDescent="0.3">
      <c r="A114" s="121"/>
      <c r="B114" s="121"/>
      <c r="C114" s="121"/>
      <c r="D114" s="121"/>
    </row>
    <row r="115" spans="1:4" x14ac:dyDescent="0.3">
      <c r="A115" s="121"/>
      <c r="B115" s="121"/>
      <c r="C115" s="121"/>
      <c r="D115" s="121"/>
    </row>
    <row r="116" spans="1:4" x14ac:dyDescent="0.3">
      <c r="A116" s="121"/>
      <c r="B116" s="121"/>
      <c r="C116" s="121"/>
      <c r="D116" s="121"/>
    </row>
    <row r="117" spans="1:4" x14ac:dyDescent="0.3">
      <c r="A117" s="121"/>
      <c r="B117" s="121"/>
      <c r="C117" s="121"/>
      <c r="D117" s="121"/>
    </row>
    <row r="118" spans="1:4" x14ac:dyDescent="0.3">
      <c r="A118" s="121"/>
      <c r="B118" s="121"/>
      <c r="C118" s="121"/>
      <c r="D118" s="121"/>
    </row>
    <row r="119" spans="1:4" x14ac:dyDescent="0.3">
      <c r="A119" s="121"/>
      <c r="B119" s="121"/>
      <c r="C119" s="121"/>
      <c r="D119" s="121"/>
    </row>
    <row r="120" spans="1:4" x14ac:dyDescent="0.3">
      <c r="A120" s="121"/>
      <c r="B120" s="121"/>
      <c r="C120" s="121"/>
      <c r="D120" s="121"/>
    </row>
    <row r="121" spans="1:4" x14ac:dyDescent="0.3">
      <c r="A121" s="121"/>
      <c r="B121" s="121"/>
      <c r="C121" s="121"/>
      <c r="D121" s="121"/>
    </row>
    <row r="122" spans="1:4" x14ac:dyDescent="0.3">
      <c r="A122" s="121"/>
      <c r="B122" s="121"/>
      <c r="C122" s="121"/>
      <c r="D122" s="121"/>
    </row>
    <row r="123" spans="1:4" x14ac:dyDescent="0.3">
      <c r="A123" s="121"/>
      <c r="B123" s="121"/>
      <c r="C123" s="121"/>
      <c r="D123" s="121"/>
    </row>
    <row r="124" spans="1:4" x14ac:dyDescent="0.3">
      <c r="A124" s="121"/>
      <c r="B124" s="121"/>
      <c r="C124" s="121"/>
      <c r="D124" s="121"/>
    </row>
    <row r="125" spans="1:4" x14ac:dyDescent="0.3">
      <c r="A125" s="121"/>
      <c r="B125" s="121"/>
      <c r="C125" s="121"/>
      <c r="D125" s="121"/>
    </row>
    <row r="126" spans="1:4" x14ac:dyDescent="0.3">
      <c r="A126" s="121"/>
      <c r="B126" s="121"/>
      <c r="C126" s="121"/>
      <c r="D126" s="121"/>
    </row>
    <row r="127" spans="1:4" x14ac:dyDescent="0.3">
      <c r="A127" s="121"/>
      <c r="B127" s="121"/>
      <c r="C127" s="121"/>
      <c r="D127" s="121"/>
    </row>
  </sheetData>
  <pageMargins left="0.70866141732283472" right="0.70866141732283472" top="0.5" bottom="0.3149606299212598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27"/>
  <sheetViews>
    <sheetView topLeftCell="A87" zoomScale="96" workbookViewId="0">
      <selection activeCell="D99" sqref="D99"/>
    </sheetView>
  </sheetViews>
  <sheetFormatPr baseColWidth="10" defaultColWidth="11.44140625" defaultRowHeight="14.4" x14ac:dyDescent="0.3"/>
  <cols>
    <col min="1" max="1" width="52.77734375" style="78" customWidth="1"/>
    <col min="2" max="2" width="13.44140625" style="78" customWidth="1"/>
    <col min="3" max="3" width="11.44140625" style="78" customWidth="1"/>
    <col min="4" max="4" width="13.44140625" style="78" customWidth="1"/>
  </cols>
  <sheetData>
    <row r="1" spans="1:6" ht="21" x14ac:dyDescent="0.4">
      <c r="A1" s="120" t="s">
        <v>146</v>
      </c>
      <c r="B1" s="121"/>
      <c r="C1" s="121"/>
      <c r="D1" s="121"/>
    </row>
    <row r="2" spans="1:6" ht="21.75" customHeight="1" x14ac:dyDescent="0.3">
      <c r="A2" s="121"/>
      <c r="B2" s="121"/>
      <c r="C2" s="121"/>
      <c r="D2" s="121"/>
    </row>
    <row r="3" spans="1:6" s="1" customFormat="1" ht="18" thickBot="1" x14ac:dyDescent="0.35">
      <c r="A3" s="122"/>
      <c r="B3" s="123"/>
      <c r="C3" s="123"/>
      <c r="D3" s="123"/>
    </row>
    <row r="4" spans="1:6" s="1" customFormat="1" ht="35.25" customHeight="1" thickBot="1" x14ac:dyDescent="0.35">
      <c r="A4" s="124" t="s">
        <v>6</v>
      </c>
      <c r="B4" s="125" t="s">
        <v>3</v>
      </c>
      <c r="C4" s="126" t="s">
        <v>4</v>
      </c>
      <c r="D4" s="127" t="s">
        <v>5</v>
      </c>
    </row>
    <row r="5" spans="1:6" s="1" customFormat="1" x14ac:dyDescent="0.3">
      <c r="A5" s="128" t="s">
        <v>7</v>
      </c>
      <c r="B5" s="129"/>
      <c r="C5" s="129"/>
      <c r="D5" s="130"/>
    </row>
    <row r="6" spans="1:6" s="1" customFormat="1" x14ac:dyDescent="0.3">
      <c r="A6" s="131" t="s">
        <v>109</v>
      </c>
      <c r="B6" s="132"/>
      <c r="C6" s="132"/>
      <c r="D6" s="133"/>
    </row>
    <row r="7" spans="1:6" s="1" customFormat="1" x14ac:dyDescent="0.3">
      <c r="A7" s="116" t="s">
        <v>54</v>
      </c>
      <c r="B7" s="117">
        <v>0</v>
      </c>
      <c r="C7" s="117">
        <v>0</v>
      </c>
      <c r="D7" s="118">
        <f>B7*C7</f>
        <v>0</v>
      </c>
    </row>
    <row r="8" spans="1:6" s="1" customFormat="1" x14ac:dyDescent="0.3">
      <c r="A8" s="134" t="s">
        <v>0</v>
      </c>
      <c r="B8" s="135"/>
      <c r="C8" s="135"/>
      <c r="D8" s="59">
        <f>D7</f>
        <v>0</v>
      </c>
    </row>
    <row r="9" spans="1:6" s="2" customFormat="1" ht="17.25" customHeight="1" x14ac:dyDescent="0.3">
      <c r="A9" s="36" t="s">
        <v>110</v>
      </c>
      <c r="B9" s="136"/>
      <c r="C9" s="137"/>
      <c r="D9" s="138"/>
    </row>
    <row r="10" spans="1:6" s="85" customFormat="1" ht="17.25" customHeight="1" x14ac:dyDescent="0.3">
      <c r="A10" s="21" t="s">
        <v>11</v>
      </c>
      <c r="B10" s="79">
        <v>0</v>
      </c>
      <c r="C10" s="22">
        <v>1000</v>
      </c>
      <c r="D10" s="88">
        <f>B10*C10</f>
        <v>0</v>
      </c>
    </row>
    <row r="11" spans="1:6" s="85" customFormat="1" ht="17.25" customHeight="1" x14ac:dyDescent="0.3">
      <c r="A11" s="21" t="s">
        <v>12</v>
      </c>
      <c r="B11" s="79">
        <v>0</v>
      </c>
      <c r="C11" s="22">
        <v>1300</v>
      </c>
      <c r="D11" s="88">
        <f t="shared" ref="D11:D19" si="0">B11*C11</f>
        <v>0</v>
      </c>
    </row>
    <row r="12" spans="1:6" s="85" customFormat="1" ht="17.25" customHeight="1" x14ac:dyDescent="0.3">
      <c r="A12" s="21" t="s">
        <v>13</v>
      </c>
      <c r="B12" s="79">
        <v>0</v>
      </c>
      <c r="C12" s="22">
        <v>2300</v>
      </c>
      <c r="D12" s="88">
        <f t="shared" si="0"/>
        <v>0</v>
      </c>
      <c r="F12" s="85" t="s">
        <v>2</v>
      </c>
    </row>
    <row r="13" spans="1:6" s="3" customFormat="1" ht="17.25" customHeight="1" x14ac:dyDescent="0.3">
      <c r="A13" s="21" t="s">
        <v>14</v>
      </c>
      <c r="B13" s="79"/>
      <c r="C13" s="22" t="s">
        <v>1</v>
      </c>
      <c r="D13" s="70">
        <v>0</v>
      </c>
    </row>
    <row r="14" spans="1:6" s="3" customFormat="1" ht="17.25" customHeight="1" x14ac:dyDescent="0.3">
      <c r="A14" s="21" t="s">
        <v>15</v>
      </c>
      <c r="B14" s="79"/>
      <c r="C14" s="22" t="s">
        <v>1</v>
      </c>
      <c r="D14" s="70">
        <v>0</v>
      </c>
    </row>
    <row r="15" spans="1:6" s="3" customFormat="1" ht="17.25" customHeight="1" x14ac:dyDescent="0.3">
      <c r="A15" s="21" t="s">
        <v>16</v>
      </c>
      <c r="B15" s="79">
        <v>0</v>
      </c>
      <c r="C15" s="22">
        <v>0</v>
      </c>
      <c r="D15" s="88">
        <f t="shared" si="0"/>
        <v>0</v>
      </c>
    </row>
    <row r="16" spans="1:6" s="3" customFormat="1" ht="17.25" customHeight="1" x14ac:dyDescent="0.3">
      <c r="A16" s="21" t="s">
        <v>17</v>
      </c>
      <c r="B16" s="79">
        <v>0</v>
      </c>
      <c r="C16" s="22">
        <v>0</v>
      </c>
      <c r="D16" s="88">
        <f t="shared" si="0"/>
        <v>0</v>
      </c>
    </row>
    <row r="17" spans="1:4" s="3" customFormat="1" ht="17.25" customHeight="1" x14ac:dyDescent="0.3">
      <c r="A17" s="21" t="s">
        <v>18</v>
      </c>
      <c r="B17" s="79">
        <v>0</v>
      </c>
      <c r="C17" s="22">
        <v>0</v>
      </c>
      <c r="D17" s="88">
        <f t="shared" si="0"/>
        <v>0</v>
      </c>
    </row>
    <row r="18" spans="1:4" s="3" customFormat="1" ht="17.25" customHeight="1" x14ac:dyDescent="0.3">
      <c r="A18" s="21" t="s">
        <v>19</v>
      </c>
      <c r="B18" s="79">
        <v>0</v>
      </c>
      <c r="C18" s="22">
        <v>0</v>
      </c>
      <c r="D18" s="88">
        <f t="shared" si="0"/>
        <v>0</v>
      </c>
    </row>
    <row r="19" spans="1:4" s="3" customFormat="1" ht="17.25" customHeight="1" x14ac:dyDescent="0.3">
      <c r="A19" s="21" t="s">
        <v>20</v>
      </c>
      <c r="B19" s="79">
        <v>0</v>
      </c>
      <c r="C19" s="22">
        <v>0</v>
      </c>
      <c r="D19" s="88">
        <f t="shared" si="0"/>
        <v>0</v>
      </c>
    </row>
    <row r="20" spans="1:4" s="3" customFormat="1" ht="17.25" customHeight="1" x14ac:dyDescent="0.3">
      <c r="A20" s="21" t="s">
        <v>21</v>
      </c>
      <c r="B20" s="79">
        <v>0</v>
      </c>
      <c r="C20" s="22">
        <v>0</v>
      </c>
      <c r="D20" s="88">
        <f>B20*C20</f>
        <v>0</v>
      </c>
    </row>
    <row r="21" spans="1:4" s="3" customFormat="1" ht="17.25" customHeight="1" x14ac:dyDescent="0.3">
      <c r="A21" s="71" t="s">
        <v>70</v>
      </c>
      <c r="B21" s="72">
        <v>0</v>
      </c>
      <c r="C21" s="73">
        <v>0</v>
      </c>
      <c r="D21" s="94">
        <f>B21*C21</f>
        <v>0</v>
      </c>
    </row>
    <row r="22" spans="1:4" s="4" customFormat="1" ht="17.25" customHeight="1" x14ac:dyDescent="0.3">
      <c r="A22" s="89" t="s">
        <v>0</v>
      </c>
      <c r="B22" s="90"/>
      <c r="C22" s="91"/>
      <c r="D22" s="92">
        <f>D10+D11+D12+D13+D14+D15+D16+D17+D18+D19+D20+D21</f>
        <v>0</v>
      </c>
    </row>
    <row r="23" spans="1:4" s="3" customFormat="1" ht="17.25" customHeight="1" x14ac:dyDescent="0.3">
      <c r="A23" s="36" t="s">
        <v>111</v>
      </c>
      <c r="B23" s="137"/>
      <c r="C23" s="137"/>
      <c r="D23" s="138"/>
    </row>
    <row r="24" spans="1:4" s="3" customFormat="1" ht="17.25" customHeight="1" x14ac:dyDescent="0.3">
      <c r="A24" s="139" t="s">
        <v>23</v>
      </c>
      <c r="B24" s="140"/>
      <c r="C24" s="141" t="s">
        <v>1</v>
      </c>
      <c r="D24" s="142"/>
    </row>
    <row r="25" spans="1:4" s="3" customFormat="1" ht="17.25" customHeight="1" x14ac:dyDescent="0.3">
      <c r="A25" s="21" t="s">
        <v>24</v>
      </c>
      <c r="B25" s="79"/>
      <c r="C25" s="143" t="s">
        <v>1</v>
      </c>
      <c r="D25" s="88"/>
    </row>
    <row r="26" spans="1:4" s="3" customFormat="1" ht="17.25" customHeight="1" x14ac:dyDescent="0.3">
      <c r="A26" s="21" t="s">
        <v>25</v>
      </c>
      <c r="B26" s="79">
        <v>0</v>
      </c>
      <c r="C26" s="141" t="s">
        <v>1</v>
      </c>
      <c r="D26" s="70"/>
    </row>
    <row r="27" spans="1:4" s="27" customFormat="1" ht="17.25" customHeight="1" x14ac:dyDescent="0.3">
      <c r="A27" s="71" t="s">
        <v>53</v>
      </c>
      <c r="B27" s="72"/>
      <c r="C27" s="143" t="s">
        <v>1</v>
      </c>
      <c r="D27" s="74"/>
    </row>
    <row r="28" spans="1:4" s="27" customFormat="1" ht="17.25" customHeight="1" x14ac:dyDescent="0.3">
      <c r="A28" s="71" t="s">
        <v>26</v>
      </c>
      <c r="B28" s="72"/>
      <c r="C28" s="143" t="s">
        <v>1</v>
      </c>
      <c r="D28" s="74"/>
    </row>
    <row r="29" spans="1:4" s="3" customFormat="1" ht="17.25" customHeight="1" x14ac:dyDescent="0.3">
      <c r="A29" s="21" t="s">
        <v>27</v>
      </c>
      <c r="B29" s="79"/>
      <c r="C29" s="143" t="s">
        <v>1</v>
      </c>
      <c r="D29" s="88"/>
    </row>
    <row r="30" spans="1:4" s="3" customFormat="1" ht="17.25" customHeight="1" x14ac:dyDescent="0.3">
      <c r="A30" s="190" t="s">
        <v>28</v>
      </c>
      <c r="B30" s="191"/>
      <c r="C30" s="192">
        <v>350</v>
      </c>
      <c r="D30" s="193">
        <f>B30*C30</f>
        <v>0</v>
      </c>
    </row>
    <row r="31" spans="1:4" s="4" customFormat="1" ht="17.25" customHeight="1" x14ac:dyDescent="0.3">
      <c r="A31" s="89" t="s">
        <v>0</v>
      </c>
      <c r="B31" s="90"/>
      <c r="C31" s="91"/>
      <c r="D31" s="92">
        <f>SUM(D24:D30)</f>
        <v>0</v>
      </c>
    </row>
    <row r="32" spans="1:4" x14ac:dyDescent="0.3">
      <c r="A32" s="36" t="s">
        <v>112</v>
      </c>
      <c r="B32" s="72"/>
      <c r="C32" s="93"/>
      <c r="D32" s="94"/>
    </row>
    <row r="33" spans="1:4" x14ac:dyDescent="0.3">
      <c r="A33" s="21" t="s">
        <v>30</v>
      </c>
      <c r="B33" s="79"/>
      <c r="C33" s="22" t="s">
        <v>1</v>
      </c>
      <c r="D33" s="70">
        <v>0</v>
      </c>
    </row>
    <row r="34" spans="1:4" x14ac:dyDescent="0.3">
      <c r="A34" s="21" t="s">
        <v>31</v>
      </c>
      <c r="B34" s="79"/>
      <c r="C34" s="22" t="s">
        <v>1</v>
      </c>
      <c r="D34" s="70">
        <v>0</v>
      </c>
    </row>
    <row r="35" spans="1:4" x14ac:dyDescent="0.3">
      <c r="A35" s="21" t="s">
        <v>32</v>
      </c>
      <c r="B35" s="79"/>
      <c r="C35" s="22" t="s">
        <v>1</v>
      </c>
      <c r="D35" s="70">
        <v>0</v>
      </c>
    </row>
    <row r="36" spans="1:4" x14ac:dyDescent="0.3">
      <c r="A36" s="21" t="s">
        <v>33</v>
      </c>
      <c r="B36" s="79"/>
      <c r="C36" s="22" t="s">
        <v>1</v>
      </c>
      <c r="D36" s="70">
        <v>0</v>
      </c>
    </row>
    <row r="37" spans="1:4" x14ac:dyDescent="0.3">
      <c r="A37" s="21" t="s">
        <v>34</v>
      </c>
      <c r="B37" s="79"/>
      <c r="C37" s="22" t="s">
        <v>1</v>
      </c>
      <c r="D37" s="88">
        <v>0</v>
      </c>
    </row>
    <row r="38" spans="1:4" x14ac:dyDescent="0.3">
      <c r="A38" s="21" t="s">
        <v>55</v>
      </c>
      <c r="B38" s="79"/>
      <c r="C38" s="144" t="s">
        <v>1</v>
      </c>
      <c r="D38" s="88">
        <v>0</v>
      </c>
    </row>
    <row r="39" spans="1:4" s="4" customFormat="1" ht="17.25" customHeight="1" x14ac:dyDescent="0.3">
      <c r="A39" s="89" t="s">
        <v>0</v>
      </c>
      <c r="B39" s="90"/>
      <c r="C39" s="91"/>
      <c r="D39" s="92">
        <f>SUM(D33:D38)</f>
        <v>0</v>
      </c>
    </row>
    <row r="40" spans="1:4" x14ac:dyDescent="0.3">
      <c r="A40" s="36" t="s">
        <v>113</v>
      </c>
      <c r="B40" s="72"/>
      <c r="C40" s="93"/>
      <c r="D40" s="94"/>
    </row>
    <row r="41" spans="1:4" x14ac:dyDescent="0.3">
      <c r="A41" s="21" t="s">
        <v>56</v>
      </c>
      <c r="B41" s="160"/>
      <c r="C41" s="161">
        <v>1500</v>
      </c>
      <c r="D41" s="162">
        <v>0</v>
      </c>
    </row>
    <row r="42" spans="1:4" s="4" customFormat="1" ht="17.25" customHeight="1" x14ac:dyDescent="0.3">
      <c r="A42" s="89" t="s">
        <v>0</v>
      </c>
      <c r="B42" s="90"/>
      <c r="C42" s="91"/>
      <c r="D42" s="92">
        <f>D41</f>
        <v>0</v>
      </c>
    </row>
    <row r="43" spans="1:4" s="4" customFormat="1" ht="17.25" customHeight="1" thickBot="1" x14ac:dyDescent="0.35">
      <c r="A43" s="95" t="s">
        <v>58</v>
      </c>
      <c r="B43" s="96"/>
      <c r="C43" s="97"/>
      <c r="D43" s="115">
        <f>D42+D39+D31+D22+D8</f>
        <v>0</v>
      </c>
    </row>
    <row r="44" spans="1:4" s="4" customFormat="1" ht="17.25" customHeight="1" thickBot="1" x14ac:dyDescent="0.35">
      <c r="A44" s="98" t="s">
        <v>8</v>
      </c>
      <c r="B44" s="99"/>
      <c r="C44" s="99"/>
      <c r="D44" s="100"/>
    </row>
    <row r="45" spans="1:4" s="3" customFormat="1" ht="17.25" customHeight="1" x14ac:dyDescent="0.3">
      <c r="A45" s="36" t="s">
        <v>36</v>
      </c>
      <c r="B45" s="72"/>
      <c r="C45" s="93"/>
      <c r="D45" s="94"/>
    </row>
    <row r="46" spans="1:4" s="3" customFormat="1" ht="17.25" customHeight="1" x14ac:dyDescent="0.3">
      <c r="A46" s="21" t="s">
        <v>75</v>
      </c>
      <c r="B46" s="79">
        <v>1</v>
      </c>
      <c r="C46" s="22">
        <v>2000</v>
      </c>
      <c r="D46" s="70">
        <f>C46</f>
        <v>2000</v>
      </c>
    </row>
    <row r="47" spans="1:4" s="3" customFormat="1" ht="17.25" customHeight="1" x14ac:dyDescent="0.3">
      <c r="A47" s="21" t="s">
        <v>57</v>
      </c>
      <c r="B47" s="160">
        <v>0</v>
      </c>
      <c r="C47" s="161">
        <v>1000</v>
      </c>
      <c r="D47" s="162">
        <f>C47*B47</f>
        <v>0</v>
      </c>
    </row>
    <row r="48" spans="1:4" s="4" customFormat="1" ht="17.25" customHeight="1" x14ac:dyDescent="0.3">
      <c r="A48" s="89" t="s">
        <v>0</v>
      </c>
      <c r="B48" s="90"/>
      <c r="C48" s="91"/>
      <c r="D48" s="92">
        <f>SUM(D46:D47)</f>
        <v>2000</v>
      </c>
    </row>
    <row r="49" spans="1:4" s="3" customFormat="1" ht="17.25" customHeight="1" x14ac:dyDescent="0.3">
      <c r="A49" s="43" t="s">
        <v>61</v>
      </c>
      <c r="B49" s="72"/>
      <c r="C49" s="93"/>
      <c r="D49" s="94"/>
    </row>
    <row r="50" spans="1:4" s="3" customFormat="1" ht="17.25" customHeight="1" x14ac:dyDescent="0.3">
      <c r="A50" s="21" t="s">
        <v>140</v>
      </c>
      <c r="B50" s="79">
        <v>0</v>
      </c>
      <c r="C50" s="22">
        <v>0</v>
      </c>
      <c r="D50" s="70">
        <f t="shared" ref="D50:D55" si="1">B50*C50</f>
        <v>0</v>
      </c>
    </row>
    <row r="51" spans="1:4" s="62" customFormat="1" ht="17.25" customHeight="1" x14ac:dyDescent="0.3">
      <c r="A51" s="71" t="s">
        <v>39</v>
      </c>
      <c r="B51" s="72">
        <v>0</v>
      </c>
      <c r="C51" s="73">
        <v>0</v>
      </c>
      <c r="D51" s="74">
        <f t="shared" si="1"/>
        <v>0</v>
      </c>
    </row>
    <row r="52" spans="1:4" s="62" customFormat="1" ht="17.25" customHeight="1" x14ac:dyDescent="0.3">
      <c r="A52" s="71" t="s">
        <v>62</v>
      </c>
      <c r="B52" s="72">
        <v>2</v>
      </c>
      <c r="C52" s="73">
        <v>2000</v>
      </c>
      <c r="D52" s="74">
        <f t="shared" si="1"/>
        <v>4000</v>
      </c>
    </row>
    <row r="53" spans="1:4" s="62" customFormat="1" ht="17.25" customHeight="1" x14ac:dyDescent="0.3">
      <c r="A53" s="71" t="s">
        <v>67</v>
      </c>
      <c r="B53" s="72">
        <v>2</v>
      </c>
      <c r="C53" s="73">
        <v>1000</v>
      </c>
      <c r="D53" s="74">
        <f t="shared" si="1"/>
        <v>2000</v>
      </c>
    </row>
    <row r="54" spans="1:4" s="62" customFormat="1" ht="17.25" customHeight="1" x14ac:dyDescent="0.3">
      <c r="A54" s="71" t="s">
        <v>74</v>
      </c>
      <c r="B54" s="72">
        <v>0</v>
      </c>
      <c r="C54" s="73">
        <v>0</v>
      </c>
      <c r="D54" s="74">
        <f t="shared" si="1"/>
        <v>0</v>
      </c>
    </row>
    <row r="55" spans="1:4" s="62" customFormat="1" ht="17.25" customHeight="1" x14ac:dyDescent="0.3">
      <c r="A55" s="71" t="s">
        <v>139</v>
      </c>
      <c r="B55" s="72">
        <v>0</v>
      </c>
      <c r="C55" s="73">
        <v>25000</v>
      </c>
      <c r="D55" s="74">
        <f t="shared" si="1"/>
        <v>0</v>
      </c>
    </row>
    <row r="56" spans="1:4" s="4" customFormat="1" ht="17.25" customHeight="1" x14ac:dyDescent="0.3">
      <c r="A56" s="89" t="s">
        <v>0</v>
      </c>
      <c r="B56" s="90"/>
      <c r="C56" s="91"/>
      <c r="D56" s="92">
        <f>D50+D51+D52+D53+D54</f>
        <v>6000</v>
      </c>
    </row>
    <row r="57" spans="1:4" s="3" customFormat="1" ht="17.25" customHeight="1" x14ac:dyDescent="0.3">
      <c r="A57" s="36" t="s">
        <v>40</v>
      </c>
      <c r="B57" s="72"/>
      <c r="C57" s="93"/>
      <c r="D57" s="94"/>
    </row>
    <row r="58" spans="1:4" s="3" customFormat="1" ht="17.25" customHeight="1" x14ac:dyDescent="0.3">
      <c r="A58" s="21" t="s">
        <v>41</v>
      </c>
      <c r="B58" s="79">
        <v>0</v>
      </c>
      <c r="C58" s="22">
        <v>0</v>
      </c>
      <c r="D58" s="70">
        <f>C58</f>
        <v>0</v>
      </c>
    </row>
    <row r="59" spans="1:4" s="62" customFormat="1" ht="17.25" customHeight="1" x14ac:dyDescent="0.3">
      <c r="A59" s="71" t="s">
        <v>117</v>
      </c>
      <c r="B59" s="72">
        <v>0</v>
      </c>
      <c r="C59" s="73">
        <v>0</v>
      </c>
      <c r="D59" s="74">
        <f>B59*C59</f>
        <v>0</v>
      </c>
    </row>
    <row r="60" spans="1:4" s="62" customFormat="1" ht="17.25" customHeight="1" x14ac:dyDescent="0.3">
      <c r="A60" s="71" t="s">
        <v>84</v>
      </c>
      <c r="B60" s="72">
        <v>0</v>
      </c>
      <c r="C60" s="73">
        <v>3500</v>
      </c>
      <c r="D60" s="74">
        <f>B60*C60</f>
        <v>0</v>
      </c>
    </row>
    <row r="61" spans="1:4" s="62" customFormat="1" ht="17.25" customHeight="1" x14ac:dyDescent="0.3">
      <c r="A61" s="188" t="s">
        <v>137</v>
      </c>
      <c r="B61" s="181">
        <v>2</v>
      </c>
      <c r="C61" s="182">
        <v>2000</v>
      </c>
      <c r="D61" s="183">
        <f>B61*C61</f>
        <v>4000</v>
      </c>
    </row>
    <row r="62" spans="1:4" s="4" customFormat="1" ht="17.25" customHeight="1" x14ac:dyDescent="0.3">
      <c r="A62" s="89" t="s">
        <v>0</v>
      </c>
      <c r="B62" s="90">
        <v>0</v>
      </c>
      <c r="C62" s="91">
        <v>0</v>
      </c>
      <c r="D62" s="92">
        <f>SUM(D58:D59)</f>
        <v>0</v>
      </c>
    </row>
    <row r="63" spans="1:4" s="4" customFormat="1" ht="17.25" customHeight="1" thickBot="1" x14ac:dyDescent="0.35">
      <c r="A63" s="95" t="s">
        <v>59</v>
      </c>
      <c r="B63" s="96"/>
      <c r="C63" s="97"/>
      <c r="D63" s="115">
        <f>D62+D56+D48</f>
        <v>8000</v>
      </c>
    </row>
    <row r="64" spans="1:4" ht="15" thickBot="1" x14ac:dyDescent="0.35">
      <c r="A64" s="98" t="s">
        <v>135</v>
      </c>
      <c r="B64" s="99"/>
      <c r="C64" s="99"/>
      <c r="D64" s="100"/>
    </row>
    <row r="65" spans="1:4" s="3" customFormat="1" ht="17.25" customHeight="1" x14ac:dyDescent="0.3">
      <c r="A65" s="36" t="s">
        <v>85</v>
      </c>
      <c r="B65" s="72"/>
      <c r="C65" s="93"/>
      <c r="D65" s="94"/>
    </row>
    <row r="66" spans="1:4" s="3" customFormat="1" ht="17.25" customHeight="1" x14ac:dyDescent="0.3">
      <c r="A66" s="194" t="s">
        <v>43</v>
      </c>
      <c r="B66" s="195">
        <v>3</v>
      </c>
      <c r="C66" s="196">
        <v>6000</v>
      </c>
      <c r="D66" s="197">
        <f>B66*C66</f>
        <v>18000</v>
      </c>
    </row>
    <row r="67" spans="1:4" s="3" customFormat="1" ht="17.25" customHeight="1" x14ac:dyDescent="0.3">
      <c r="A67" s="101" t="s">
        <v>76</v>
      </c>
      <c r="B67" s="79">
        <v>2</v>
      </c>
      <c r="C67" s="22">
        <v>8000</v>
      </c>
      <c r="D67" s="88">
        <f>B67*C67</f>
        <v>16000</v>
      </c>
    </row>
    <row r="68" spans="1:4" s="3" customFormat="1" ht="17.25" customHeight="1" x14ac:dyDescent="0.3">
      <c r="A68" s="21" t="s">
        <v>86</v>
      </c>
      <c r="B68" s="79"/>
      <c r="C68" s="22"/>
      <c r="D68" s="145">
        <f>D66+D67</f>
        <v>34000</v>
      </c>
    </row>
    <row r="69" spans="1:4" s="3" customFormat="1" ht="17.25" customHeight="1" x14ac:dyDescent="0.3">
      <c r="A69" s="102" t="s">
        <v>44</v>
      </c>
      <c r="B69" s="79"/>
      <c r="C69" s="22"/>
      <c r="D69" s="70"/>
    </row>
    <row r="70" spans="1:4" s="3" customFormat="1" ht="17.25" customHeight="1" x14ac:dyDescent="0.3">
      <c r="A70" s="71" t="s">
        <v>45</v>
      </c>
      <c r="B70" s="72">
        <v>1</v>
      </c>
      <c r="C70" s="73">
        <v>4500</v>
      </c>
      <c r="D70" s="74">
        <f t="shared" ref="D70:D79" si="2">B70*C70</f>
        <v>4500</v>
      </c>
    </row>
    <row r="71" spans="1:4" s="3" customFormat="1" ht="17.25" customHeight="1" x14ac:dyDescent="0.3">
      <c r="A71" s="71" t="s">
        <v>46</v>
      </c>
      <c r="B71" s="72">
        <v>0</v>
      </c>
      <c r="C71" s="73">
        <v>3000</v>
      </c>
      <c r="D71" s="74">
        <f t="shared" si="2"/>
        <v>0</v>
      </c>
    </row>
    <row r="72" spans="1:4" s="3" customFormat="1" ht="17.25" customHeight="1" x14ac:dyDescent="0.3">
      <c r="A72" s="71" t="s">
        <v>47</v>
      </c>
      <c r="B72" s="72">
        <v>0</v>
      </c>
      <c r="C72" s="73">
        <v>0</v>
      </c>
      <c r="D72" s="74">
        <f t="shared" si="2"/>
        <v>0</v>
      </c>
    </row>
    <row r="73" spans="1:4" s="3" customFormat="1" ht="17.25" customHeight="1" x14ac:dyDescent="0.3">
      <c r="A73" s="71" t="s">
        <v>48</v>
      </c>
      <c r="B73" s="72">
        <v>1</v>
      </c>
      <c r="C73" s="73">
        <v>3000</v>
      </c>
      <c r="D73" s="74">
        <f t="shared" si="2"/>
        <v>3000</v>
      </c>
    </row>
    <row r="74" spans="1:4" s="3" customFormat="1" ht="17.25" customHeight="1" x14ac:dyDescent="0.3">
      <c r="A74" s="71" t="s">
        <v>78</v>
      </c>
      <c r="B74" s="72">
        <v>2</v>
      </c>
      <c r="C74" s="73">
        <v>4000</v>
      </c>
      <c r="D74" s="74">
        <f t="shared" si="2"/>
        <v>8000</v>
      </c>
    </row>
    <row r="75" spans="1:4" s="3" customFormat="1" ht="17.25" customHeight="1" x14ac:dyDescent="0.3">
      <c r="A75" s="71" t="s">
        <v>79</v>
      </c>
      <c r="B75" s="72">
        <v>0</v>
      </c>
      <c r="C75" s="73">
        <v>3000</v>
      </c>
      <c r="D75" s="74">
        <f t="shared" si="2"/>
        <v>0</v>
      </c>
    </row>
    <row r="76" spans="1:4" s="3" customFormat="1" ht="17.25" customHeight="1" x14ac:dyDescent="0.3">
      <c r="A76" s="71" t="s">
        <v>81</v>
      </c>
      <c r="B76" s="72">
        <v>0</v>
      </c>
      <c r="C76" s="73">
        <v>0</v>
      </c>
      <c r="D76" s="74">
        <f t="shared" si="2"/>
        <v>0</v>
      </c>
    </row>
    <row r="77" spans="1:4" s="3" customFormat="1" ht="17.25" customHeight="1" x14ac:dyDescent="0.3">
      <c r="A77" s="71" t="s">
        <v>80</v>
      </c>
      <c r="B77" s="72">
        <v>0</v>
      </c>
      <c r="C77" s="73">
        <v>0</v>
      </c>
      <c r="D77" s="74">
        <f t="shared" si="2"/>
        <v>0</v>
      </c>
    </row>
    <row r="78" spans="1:4" s="3" customFormat="1" ht="17.25" customHeight="1" x14ac:dyDescent="0.3">
      <c r="A78" s="184" t="s">
        <v>93</v>
      </c>
      <c r="B78" s="185">
        <v>1</v>
      </c>
      <c r="C78" s="186">
        <v>35000</v>
      </c>
      <c r="D78" s="187">
        <f t="shared" si="2"/>
        <v>35000</v>
      </c>
    </row>
    <row r="79" spans="1:4" s="3" customFormat="1" ht="17.25" customHeight="1" x14ac:dyDescent="0.3">
      <c r="A79" s="71" t="s">
        <v>92</v>
      </c>
      <c r="B79" s="72">
        <v>0</v>
      </c>
      <c r="C79" s="73">
        <v>0</v>
      </c>
      <c r="D79" s="74">
        <f t="shared" si="2"/>
        <v>0</v>
      </c>
    </row>
    <row r="80" spans="1:4" s="3" customFormat="1" ht="17.25" customHeight="1" x14ac:dyDescent="0.3">
      <c r="A80" s="71" t="s">
        <v>100</v>
      </c>
      <c r="B80" s="72">
        <v>0</v>
      </c>
      <c r="C80" s="73">
        <v>15000</v>
      </c>
      <c r="D80" s="74">
        <f t="shared" ref="D80:D85" si="3">B80*C80</f>
        <v>0</v>
      </c>
    </row>
    <row r="81" spans="1:4" s="3" customFormat="1" ht="17.25" customHeight="1" x14ac:dyDescent="0.3">
      <c r="A81" s="71" t="s">
        <v>120</v>
      </c>
      <c r="B81" s="163">
        <v>0</v>
      </c>
      <c r="C81" s="164">
        <v>3000</v>
      </c>
      <c r="D81" s="165">
        <f t="shared" si="3"/>
        <v>0</v>
      </c>
    </row>
    <row r="82" spans="1:4" s="3" customFormat="1" ht="17.25" customHeight="1" x14ac:dyDescent="0.3">
      <c r="A82" s="71" t="s">
        <v>101</v>
      </c>
      <c r="B82" s="72">
        <v>0</v>
      </c>
      <c r="C82" s="73">
        <v>0</v>
      </c>
      <c r="D82" s="74">
        <f t="shared" si="3"/>
        <v>0</v>
      </c>
    </row>
    <row r="83" spans="1:4" s="3" customFormat="1" ht="17.25" customHeight="1" x14ac:dyDescent="0.3">
      <c r="A83" s="189" t="s">
        <v>136</v>
      </c>
      <c r="B83" s="181">
        <v>0</v>
      </c>
      <c r="C83" s="182">
        <v>35000</v>
      </c>
      <c r="D83" s="183">
        <f t="shared" si="3"/>
        <v>0</v>
      </c>
    </row>
    <row r="84" spans="1:4" s="3" customFormat="1" ht="17.25" customHeight="1" x14ac:dyDescent="0.3">
      <c r="A84" s="198" t="s">
        <v>157</v>
      </c>
      <c r="B84" s="199">
        <v>0</v>
      </c>
      <c r="C84" s="200">
        <v>3000</v>
      </c>
      <c r="D84" s="201">
        <f t="shared" si="3"/>
        <v>0</v>
      </c>
    </row>
    <row r="85" spans="1:4" s="3" customFormat="1" ht="17.25" customHeight="1" x14ac:dyDescent="0.3">
      <c r="A85" s="198" t="s">
        <v>158</v>
      </c>
      <c r="B85" s="199">
        <v>0</v>
      </c>
      <c r="C85" s="200">
        <v>3000</v>
      </c>
      <c r="D85" s="201">
        <f t="shared" si="3"/>
        <v>0</v>
      </c>
    </row>
    <row r="86" spans="1:4" s="3" customFormat="1" ht="17.25" customHeight="1" x14ac:dyDescent="0.3">
      <c r="A86" s="198" t="s">
        <v>159</v>
      </c>
      <c r="B86" s="199">
        <v>0</v>
      </c>
      <c r="C86" s="200">
        <v>3000</v>
      </c>
      <c r="D86" s="201">
        <f>C86*B86</f>
        <v>0</v>
      </c>
    </row>
    <row r="87" spans="1:4" s="3" customFormat="1" ht="17.25" customHeight="1" x14ac:dyDescent="0.3">
      <c r="A87" s="36" t="s">
        <v>0</v>
      </c>
      <c r="B87" s="72"/>
      <c r="C87" s="73"/>
      <c r="D87" s="103">
        <f>SUM(D70:D83)</f>
        <v>50500</v>
      </c>
    </row>
    <row r="88" spans="1:4" s="3" customFormat="1" ht="17.25" customHeight="1" x14ac:dyDescent="0.3">
      <c r="A88" s="43" t="s">
        <v>51</v>
      </c>
      <c r="B88" s="72"/>
      <c r="C88" s="73"/>
      <c r="D88" s="74"/>
    </row>
    <row r="89" spans="1:4" s="3" customFormat="1" ht="17.25" customHeight="1" x14ac:dyDescent="0.3">
      <c r="A89" s="71" t="s">
        <v>96</v>
      </c>
      <c r="B89" s="72">
        <v>0</v>
      </c>
      <c r="C89" s="73">
        <v>0</v>
      </c>
      <c r="D89" s="74">
        <f t="shared" ref="D89:D96" si="4">B89*C89</f>
        <v>0</v>
      </c>
    </row>
    <row r="90" spans="1:4" s="85" customFormat="1" ht="17.25" customHeight="1" x14ac:dyDescent="0.3">
      <c r="A90" s="71" t="s">
        <v>114</v>
      </c>
      <c r="B90" s="72">
        <v>0</v>
      </c>
      <c r="C90" s="73">
        <v>0</v>
      </c>
      <c r="D90" s="74">
        <f t="shared" si="4"/>
        <v>0</v>
      </c>
    </row>
    <row r="91" spans="1:4" s="3" customFormat="1" ht="17.25" customHeight="1" x14ac:dyDescent="0.3">
      <c r="A91" s="71" t="s">
        <v>97</v>
      </c>
      <c r="B91" s="72">
        <v>0</v>
      </c>
      <c r="C91" s="73">
        <v>0</v>
      </c>
      <c r="D91" s="74">
        <f t="shared" si="4"/>
        <v>0</v>
      </c>
    </row>
    <row r="92" spans="1:4" s="3" customFormat="1" ht="17.25" customHeight="1" x14ac:dyDescent="0.3">
      <c r="A92" s="71" t="s">
        <v>50</v>
      </c>
      <c r="B92" s="72">
        <v>0</v>
      </c>
      <c r="C92" s="73">
        <v>0</v>
      </c>
      <c r="D92" s="74">
        <f t="shared" si="4"/>
        <v>0</v>
      </c>
    </row>
    <row r="93" spans="1:4" s="86" customFormat="1" ht="17.25" customHeight="1" x14ac:dyDescent="0.3">
      <c r="A93" s="71" t="s">
        <v>63</v>
      </c>
      <c r="B93" s="72">
        <v>1</v>
      </c>
      <c r="C93" s="73">
        <v>4000</v>
      </c>
      <c r="D93" s="74">
        <f t="shared" si="4"/>
        <v>4000</v>
      </c>
    </row>
    <row r="94" spans="1:4" s="4" customFormat="1" ht="17.25" customHeight="1" x14ac:dyDescent="0.3">
      <c r="A94" s="71" t="s">
        <v>66</v>
      </c>
      <c r="B94" s="72">
        <v>2</v>
      </c>
      <c r="C94" s="73">
        <v>4000</v>
      </c>
      <c r="D94" s="74">
        <f t="shared" si="4"/>
        <v>8000</v>
      </c>
    </row>
    <row r="95" spans="1:4" s="4" customFormat="1" ht="17.25" customHeight="1" x14ac:dyDescent="0.3">
      <c r="A95" s="71" t="s">
        <v>64</v>
      </c>
      <c r="B95" s="72">
        <v>1</v>
      </c>
      <c r="C95" s="73">
        <v>4000</v>
      </c>
      <c r="D95" s="74">
        <f t="shared" si="4"/>
        <v>4000</v>
      </c>
    </row>
    <row r="96" spans="1:4" s="4" customFormat="1" ht="17.25" customHeight="1" x14ac:dyDescent="0.3">
      <c r="A96" s="71" t="s">
        <v>65</v>
      </c>
      <c r="B96" s="72">
        <v>1</v>
      </c>
      <c r="C96" s="73">
        <v>4000</v>
      </c>
      <c r="D96" s="74">
        <f t="shared" si="4"/>
        <v>4000</v>
      </c>
    </row>
    <row r="97" spans="1:4" s="4" customFormat="1" ht="17.25" customHeight="1" x14ac:dyDescent="0.3">
      <c r="A97" s="89" t="s">
        <v>0</v>
      </c>
      <c r="B97" s="90"/>
      <c r="C97" s="91"/>
      <c r="D97" s="92">
        <f>D96+D95+D94+D93+D92+D91+D90+D89</f>
        <v>20000</v>
      </c>
    </row>
    <row r="98" spans="1:4" s="4" customFormat="1" ht="17.25" customHeight="1" x14ac:dyDescent="0.3">
      <c r="A98" s="95" t="s">
        <v>141</v>
      </c>
      <c r="B98" s="90"/>
      <c r="C98" s="91"/>
      <c r="D98" s="92">
        <f>D97+D87+D68</f>
        <v>104500</v>
      </c>
    </row>
    <row r="99" spans="1:4" s="4" customFormat="1" ht="17.25" customHeight="1" x14ac:dyDescent="0.3">
      <c r="A99" s="71" t="s">
        <v>128</v>
      </c>
      <c r="B99" s="90">
        <v>0</v>
      </c>
      <c r="C99" s="91">
        <v>2500</v>
      </c>
      <c r="D99" s="92">
        <f>B99*C99</f>
        <v>0</v>
      </c>
    </row>
    <row r="100" spans="1:4" x14ac:dyDescent="0.3">
      <c r="A100" s="157" t="s">
        <v>131</v>
      </c>
      <c r="B100" s="90"/>
      <c r="C100" s="91"/>
      <c r="D100" s="92"/>
    </row>
    <row r="101" spans="1:4" x14ac:dyDescent="0.3">
      <c r="A101" s="71" t="s">
        <v>125</v>
      </c>
      <c r="B101" s="90">
        <v>1</v>
      </c>
      <c r="C101" s="91">
        <v>75</v>
      </c>
      <c r="D101" s="92">
        <f>C101*B101</f>
        <v>75</v>
      </c>
    </row>
    <row r="102" spans="1:4" x14ac:dyDescent="0.3">
      <c r="A102" s="71" t="s">
        <v>130</v>
      </c>
      <c r="B102" s="90">
        <v>1</v>
      </c>
      <c r="C102" s="91">
        <v>175</v>
      </c>
      <c r="D102" s="92">
        <f>C102*B102</f>
        <v>175</v>
      </c>
    </row>
    <row r="103" spans="1:4" x14ac:dyDescent="0.3">
      <c r="A103" s="95"/>
      <c r="B103" s="90"/>
      <c r="C103" s="91"/>
      <c r="D103" s="92"/>
    </row>
    <row r="104" spans="1:4" ht="15" thickBot="1" x14ac:dyDescent="0.35">
      <c r="A104" s="104" t="s">
        <v>145</v>
      </c>
      <c r="B104" s="105"/>
      <c r="C104" s="106"/>
      <c r="D104" s="107">
        <f>D98+D63+D43+D99+D101+D102+D103</f>
        <v>112750</v>
      </c>
    </row>
    <row r="105" spans="1:4" x14ac:dyDescent="0.3">
      <c r="A105" s="121"/>
      <c r="B105" s="121"/>
      <c r="C105" s="121"/>
      <c r="D105" s="146"/>
    </row>
    <row r="106" spans="1:4" x14ac:dyDescent="0.3">
      <c r="A106" s="121"/>
      <c r="B106" s="121"/>
      <c r="C106" s="121"/>
      <c r="D106" s="121"/>
    </row>
    <row r="107" spans="1:4" x14ac:dyDescent="0.3">
      <c r="A107" s="121"/>
      <c r="B107" s="121"/>
      <c r="C107" s="121"/>
      <c r="D107" s="121"/>
    </row>
    <row r="108" spans="1:4" x14ac:dyDescent="0.3">
      <c r="A108" s="121"/>
      <c r="B108" s="121"/>
      <c r="C108" s="121"/>
      <c r="D108" s="121"/>
    </row>
    <row r="109" spans="1:4" x14ac:dyDescent="0.3">
      <c r="A109" s="121"/>
      <c r="B109" s="121"/>
      <c r="C109" s="121"/>
      <c r="D109" s="121"/>
    </row>
    <row r="110" spans="1:4" x14ac:dyDescent="0.3">
      <c r="A110" s="121"/>
      <c r="B110" s="121"/>
      <c r="C110" s="121"/>
      <c r="D110" s="121"/>
    </row>
    <row r="111" spans="1:4" x14ac:dyDescent="0.3">
      <c r="A111" s="121"/>
      <c r="B111" s="121"/>
      <c r="C111" s="121"/>
      <c r="D111" s="121"/>
    </row>
    <row r="112" spans="1:4" x14ac:dyDescent="0.3">
      <c r="A112" s="121"/>
      <c r="B112" s="121"/>
      <c r="C112" s="121"/>
      <c r="D112" s="121"/>
    </row>
    <row r="113" spans="1:4" x14ac:dyDescent="0.3">
      <c r="A113" s="121"/>
      <c r="B113" s="121"/>
      <c r="C113" s="121"/>
      <c r="D113" s="121"/>
    </row>
    <row r="114" spans="1:4" x14ac:dyDescent="0.3">
      <c r="A114" s="121"/>
      <c r="B114" s="121"/>
      <c r="C114" s="121"/>
      <c r="D114" s="121"/>
    </row>
    <row r="115" spans="1:4" x14ac:dyDescent="0.3">
      <c r="A115" s="121"/>
      <c r="B115" s="121"/>
      <c r="C115" s="121"/>
      <c r="D115" s="121"/>
    </row>
    <row r="116" spans="1:4" x14ac:dyDescent="0.3">
      <c r="A116" s="121"/>
      <c r="B116" s="121"/>
      <c r="C116" s="121"/>
      <c r="D116" s="121"/>
    </row>
    <row r="117" spans="1:4" x14ac:dyDescent="0.3">
      <c r="A117" s="121"/>
      <c r="B117" s="121"/>
      <c r="C117" s="121"/>
      <c r="D117" s="121"/>
    </row>
    <row r="118" spans="1:4" x14ac:dyDescent="0.3">
      <c r="A118" s="121"/>
      <c r="B118" s="121"/>
      <c r="C118" s="121"/>
      <c r="D118" s="121"/>
    </row>
    <row r="119" spans="1:4" x14ac:dyDescent="0.3">
      <c r="A119" s="121"/>
      <c r="B119" s="121"/>
      <c r="C119" s="121"/>
      <c r="D119" s="121"/>
    </row>
    <row r="120" spans="1:4" x14ac:dyDescent="0.3">
      <c r="A120" s="121"/>
      <c r="B120" s="121"/>
      <c r="C120" s="121"/>
      <c r="D120" s="121"/>
    </row>
    <row r="121" spans="1:4" x14ac:dyDescent="0.3">
      <c r="A121" s="121"/>
      <c r="B121" s="121"/>
      <c r="C121" s="121"/>
      <c r="D121" s="121"/>
    </row>
    <row r="122" spans="1:4" x14ac:dyDescent="0.3">
      <c r="A122" s="121"/>
      <c r="B122" s="121"/>
      <c r="C122" s="121"/>
      <c r="D122" s="121"/>
    </row>
    <row r="123" spans="1:4" x14ac:dyDescent="0.3">
      <c r="A123" s="121"/>
      <c r="B123" s="121"/>
      <c r="C123" s="121"/>
      <c r="D123" s="121"/>
    </row>
    <row r="124" spans="1:4" x14ac:dyDescent="0.3">
      <c r="A124" s="121"/>
      <c r="B124" s="121"/>
      <c r="C124" s="121"/>
      <c r="D124" s="121"/>
    </row>
    <row r="125" spans="1:4" x14ac:dyDescent="0.3">
      <c r="A125" s="121"/>
      <c r="B125" s="121"/>
      <c r="C125" s="121"/>
      <c r="D125" s="121"/>
    </row>
    <row r="126" spans="1:4" x14ac:dyDescent="0.3">
      <c r="A126" s="121"/>
      <c r="B126" s="121"/>
      <c r="C126" s="121"/>
      <c r="D126" s="121"/>
    </row>
    <row r="127" spans="1:4" x14ac:dyDescent="0.3">
      <c r="A127" s="121"/>
      <c r="B127" s="121"/>
      <c r="C127" s="121"/>
      <c r="D127" s="121"/>
    </row>
  </sheetData>
  <phoneticPr fontId="11" type="noConversion"/>
  <pageMargins left="0.70866141732283472" right="0.70866141732283472" top="0.5" bottom="0.31496062992125984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E105"/>
  <sheetViews>
    <sheetView topLeftCell="A73" zoomScale="80" zoomScaleNormal="80" workbookViewId="0">
      <selection activeCell="D99" sqref="D99"/>
    </sheetView>
  </sheetViews>
  <sheetFormatPr baseColWidth="10" defaultColWidth="11.44140625" defaultRowHeight="14.4" x14ac:dyDescent="0.3"/>
  <cols>
    <col min="1" max="1" width="78.33203125" bestFit="1" customWidth="1"/>
    <col min="2" max="2" width="12" customWidth="1"/>
    <col min="3" max="3" width="10.44140625" customWidth="1"/>
    <col min="4" max="4" width="21.44140625" customWidth="1"/>
  </cols>
  <sheetData>
    <row r="1" spans="1:4" ht="17.399999999999999" x14ac:dyDescent="0.3">
      <c r="A1" s="6" t="s">
        <v>148</v>
      </c>
      <c r="B1" s="5"/>
      <c r="C1" s="5"/>
      <c r="D1" s="5"/>
    </row>
    <row r="2" spans="1:4" x14ac:dyDescent="0.3">
      <c r="A2" s="5"/>
      <c r="B2" s="5"/>
      <c r="C2" s="5"/>
      <c r="D2" s="5"/>
    </row>
    <row r="3" spans="1:4" ht="18" thickBot="1" x14ac:dyDescent="0.35">
      <c r="A3" s="6"/>
      <c r="B3" s="13"/>
      <c r="C3" s="13"/>
      <c r="D3" s="13"/>
    </row>
    <row r="4" spans="1:4" ht="16.2" thickBot="1" x14ac:dyDescent="0.35">
      <c r="A4" s="37" t="s">
        <v>6</v>
      </c>
      <c r="B4" s="38" t="s">
        <v>3</v>
      </c>
      <c r="C4" s="39" t="s">
        <v>4</v>
      </c>
      <c r="D4" s="40" t="s">
        <v>5</v>
      </c>
    </row>
    <row r="5" spans="1:4" x14ac:dyDescent="0.3">
      <c r="A5" s="75" t="s">
        <v>7</v>
      </c>
      <c r="B5" s="65"/>
      <c r="C5" s="65"/>
      <c r="D5" s="66"/>
    </row>
    <row r="6" spans="1:4" x14ac:dyDescent="0.3">
      <c r="A6" s="52" t="s">
        <v>52</v>
      </c>
      <c r="B6" s="53"/>
      <c r="C6" s="53"/>
      <c r="D6" s="54"/>
    </row>
    <row r="7" spans="1:4" x14ac:dyDescent="0.3">
      <c r="A7" s="55" t="s">
        <v>54</v>
      </c>
      <c r="B7" s="51">
        <v>0</v>
      </c>
      <c r="C7" s="51">
        <v>0</v>
      </c>
      <c r="D7" s="56">
        <f>B7*C7</f>
        <v>0</v>
      </c>
    </row>
    <row r="8" spans="1:4" x14ac:dyDescent="0.3">
      <c r="A8" s="57" t="s">
        <v>0</v>
      </c>
      <c r="B8" s="58"/>
      <c r="C8" s="58"/>
      <c r="D8" s="59">
        <f>D7</f>
        <v>0</v>
      </c>
    </row>
    <row r="9" spans="1:4" x14ac:dyDescent="0.3">
      <c r="A9" s="31" t="s">
        <v>10</v>
      </c>
      <c r="B9" s="32"/>
      <c r="C9" s="33"/>
      <c r="D9" s="34"/>
    </row>
    <row r="10" spans="1:4" s="84" customFormat="1" x14ac:dyDescent="0.3">
      <c r="A10" s="21" t="s">
        <v>11</v>
      </c>
      <c r="B10" s="79">
        <v>0</v>
      </c>
      <c r="C10" s="22">
        <v>1000</v>
      </c>
      <c r="D10" s="88">
        <f t="shared" ref="D10:D21" si="0">B10*C10</f>
        <v>0</v>
      </c>
    </row>
    <row r="11" spans="1:4" x14ac:dyDescent="0.3">
      <c r="A11" s="17" t="s">
        <v>12</v>
      </c>
      <c r="B11" s="8">
        <v>0</v>
      </c>
      <c r="C11" s="9">
        <v>0</v>
      </c>
      <c r="D11" s="18">
        <f t="shared" si="0"/>
        <v>0</v>
      </c>
    </row>
    <row r="12" spans="1:4" x14ac:dyDescent="0.3">
      <c r="A12" s="17" t="s">
        <v>13</v>
      </c>
      <c r="B12" s="8">
        <v>0</v>
      </c>
      <c r="C12" s="9">
        <v>0</v>
      </c>
      <c r="D12" s="18">
        <f t="shared" si="0"/>
        <v>0</v>
      </c>
    </row>
    <row r="13" spans="1:4" x14ac:dyDescent="0.3">
      <c r="A13" s="17" t="s">
        <v>14</v>
      </c>
      <c r="B13" s="8"/>
      <c r="C13" s="9" t="s">
        <v>1</v>
      </c>
      <c r="D13" s="19">
        <v>0</v>
      </c>
    </row>
    <row r="14" spans="1:4" x14ac:dyDescent="0.3">
      <c r="A14" s="17" t="s">
        <v>15</v>
      </c>
      <c r="B14" s="8"/>
      <c r="C14" s="9"/>
      <c r="D14" s="19">
        <f>C14</f>
        <v>0</v>
      </c>
    </row>
    <row r="15" spans="1:4" x14ac:dyDescent="0.3">
      <c r="A15" s="21" t="s">
        <v>16</v>
      </c>
      <c r="B15" s="8">
        <v>0</v>
      </c>
      <c r="C15" s="22">
        <v>0</v>
      </c>
      <c r="D15" s="18">
        <f t="shared" si="0"/>
        <v>0</v>
      </c>
    </row>
    <row r="16" spans="1:4" x14ac:dyDescent="0.3">
      <c r="A16" s="17" t="s">
        <v>17</v>
      </c>
      <c r="B16" s="8">
        <v>0</v>
      </c>
      <c r="C16" s="9">
        <v>0</v>
      </c>
      <c r="D16" s="18">
        <f t="shared" si="0"/>
        <v>0</v>
      </c>
    </row>
    <row r="17" spans="1:4" x14ac:dyDescent="0.3">
      <c r="A17" s="17" t="s">
        <v>18</v>
      </c>
      <c r="B17" s="8">
        <v>0</v>
      </c>
      <c r="C17" s="9">
        <v>0</v>
      </c>
      <c r="D17" s="18">
        <f t="shared" si="0"/>
        <v>0</v>
      </c>
    </row>
    <row r="18" spans="1:4" x14ac:dyDescent="0.3">
      <c r="A18" s="17" t="s">
        <v>19</v>
      </c>
      <c r="B18" s="8">
        <v>0</v>
      </c>
      <c r="C18" s="9">
        <v>0</v>
      </c>
      <c r="D18" s="18">
        <f t="shared" si="0"/>
        <v>0</v>
      </c>
    </row>
    <row r="19" spans="1:4" x14ac:dyDescent="0.3">
      <c r="A19" s="17" t="s">
        <v>20</v>
      </c>
      <c r="B19" s="8">
        <v>0</v>
      </c>
      <c r="C19" s="9">
        <v>0</v>
      </c>
      <c r="D19" s="18">
        <f t="shared" si="0"/>
        <v>0</v>
      </c>
    </row>
    <row r="20" spans="1:4" x14ac:dyDescent="0.3">
      <c r="A20" s="17" t="s">
        <v>21</v>
      </c>
      <c r="B20" s="8">
        <v>0</v>
      </c>
      <c r="C20" s="9">
        <v>0</v>
      </c>
      <c r="D20" s="18">
        <f t="shared" si="0"/>
        <v>0</v>
      </c>
    </row>
    <row r="21" spans="1:4" x14ac:dyDescent="0.3">
      <c r="A21" s="24" t="s">
        <v>70</v>
      </c>
      <c r="B21" s="25">
        <v>0</v>
      </c>
      <c r="C21" s="28">
        <v>0</v>
      </c>
      <c r="D21" s="35">
        <f t="shared" si="0"/>
        <v>0</v>
      </c>
    </row>
    <row r="22" spans="1:4" x14ac:dyDescent="0.3">
      <c r="A22" s="42" t="s">
        <v>0</v>
      </c>
      <c r="B22" s="10"/>
      <c r="C22" s="11"/>
      <c r="D22" s="41">
        <f>SUM(D10:D21)</f>
        <v>0</v>
      </c>
    </row>
    <row r="23" spans="1:4" x14ac:dyDescent="0.3">
      <c r="A23" s="31" t="s">
        <v>22</v>
      </c>
      <c r="B23" s="33"/>
      <c r="C23" s="33"/>
      <c r="D23" s="34"/>
    </row>
    <row r="24" spans="1:4" x14ac:dyDescent="0.3">
      <c r="A24" s="16" t="s">
        <v>23</v>
      </c>
      <c r="B24" s="7"/>
      <c r="C24" s="23" t="s">
        <v>1</v>
      </c>
      <c r="D24" s="29"/>
    </row>
    <row r="25" spans="1:4" x14ac:dyDescent="0.3">
      <c r="A25" s="17" t="s">
        <v>24</v>
      </c>
      <c r="B25" s="8"/>
      <c r="C25" s="20" t="s">
        <v>1</v>
      </c>
      <c r="D25" s="18"/>
    </row>
    <row r="26" spans="1:4" x14ac:dyDescent="0.3">
      <c r="A26" s="17" t="s">
        <v>25</v>
      </c>
      <c r="B26" s="8">
        <v>0</v>
      </c>
      <c r="C26" s="9">
        <v>0</v>
      </c>
      <c r="D26" s="19">
        <f>B26*C26</f>
        <v>0</v>
      </c>
    </row>
    <row r="27" spans="1:4" x14ac:dyDescent="0.3">
      <c r="A27" s="24" t="s">
        <v>53</v>
      </c>
      <c r="B27" s="25"/>
      <c r="C27" s="20" t="s">
        <v>1</v>
      </c>
      <c r="D27" s="30"/>
    </row>
    <row r="28" spans="1:4" x14ac:dyDescent="0.3">
      <c r="A28" s="24" t="s">
        <v>26</v>
      </c>
      <c r="B28" s="25"/>
      <c r="C28" s="20" t="s">
        <v>1</v>
      </c>
      <c r="D28" s="30"/>
    </row>
    <row r="29" spans="1:4" x14ac:dyDescent="0.3">
      <c r="A29" s="17" t="s">
        <v>27</v>
      </c>
      <c r="B29" s="8"/>
      <c r="C29" s="20" t="s">
        <v>1</v>
      </c>
      <c r="D29" s="18"/>
    </row>
    <row r="30" spans="1:4" x14ac:dyDescent="0.3">
      <c r="A30" s="17" t="s">
        <v>28</v>
      </c>
      <c r="B30" s="8">
        <v>0</v>
      </c>
      <c r="C30" s="20">
        <v>0</v>
      </c>
      <c r="D30" s="18">
        <f>B30*C30</f>
        <v>0</v>
      </c>
    </row>
    <row r="31" spans="1:4" x14ac:dyDescent="0.3">
      <c r="A31" s="42" t="s">
        <v>0</v>
      </c>
      <c r="B31" s="10"/>
      <c r="C31" s="11"/>
      <c r="D31" s="41">
        <f>SUM(D24:D30)</f>
        <v>0</v>
      </c>
    </row>
    <row r="32" spans="1:4" x14ac:dyDescent="0.3">
      <c r="A32" s="31" t="s">
        <v>29</v>
      </c>
      <c r="B32" s="25"/>
      <c r="C32" s="26"/>
      <c r="D32" s="35"/>
    </row>
    <row r="33" spans="1:5" x14ac:dyDescent="0.3">
      <c r="A33" s="17" t="s">
        <v>30</v>
      </c>
      <c r="B33" s="8"/>
      <c r="C33" s="9" t="s">
        <v>1</v>
      </c>
      <c r="D33" s="19">
        <v>0</v>
      </c>
    </row>
    <row r="34" spans="1:5" x14ac:dyDescent="0.3">
      <c r="A34" s="17" t="s">
        <v>31</v>
      </c>
      <c r="B34" s="8"/>
      <c r="C34" s="9" t="s">
        <v>1</v>
      </c>
      <c r="D34" s="19">
        <v>0</v>
      </c>
    </row>
    <row r="35" spans="1:5" x14ac:dyDescent="0.3">
      <c r="A35" s="17" t="s">
        <v>32</v>
      </c>
      <c r="B35" s="8"/>
      <c r="C35" s="22" t="s">
        <v>1</v>
      </c>
      <c r="D35" s="70">
        <v>0</v>
      </c>
    </row>
    <row r="36" spans="1:5" x14ac:dyDescent="0.3">
      <c r="A36" s="17" t="s">
        <v>33</v>
      </c>
      <c r="B36" s="8"/>
      <c r="C36" s="22" t="s">
        <v>1</v>
      </c>
      <c r="D36" s="70">
        <v>0</v>
      </c>
    </row>
    <row r="37" spans="1:5" x14ac:dyDescent="0.3">
      <c r="A37" s="17" t="s">
        <v>34</v>
      </c>
      <c r="B37" s="8">
        <v>0</v>
      </c>
      <c r="C37" s="9">
        <v>0</v>
      </c>
      <c r="D37" s="18">
        <f>B37*C37</f>
        <v>0</v>
      </c>
    </row>
    <row r="38" spans="1:5" x14ac:dyDescent="0.3">
      <c r="A38" s="21" t="s">
        <v>55</v>
      </c>
      <c r="B38" s="8">
        <v>0</v>
      </c>
      <c r="C38" s="12">
        <v>0</v>
      </c>
      <c r="D38" s="18">
        <f>B38*C38</f>
        <v>0</v>
      </c>
    </row>
    <row r="39" spans="1:5" x14ac:dyDescent="0.3">
      <c r="A39" s="42" t="s">
        <v>0</v>
      </c>
      <c r="B39" s="10"/>
      <c r="C39" s="11"/>
      <c r="D39" s="41">
        <f>SUM(D33:D38)</f>
        <v>0</v>
      </c>
    </row>
    <row r="40" spans="1:5" x14ac:dyDescent="0.3">
      <c r="A40" s="31" t="s">
        <v>35</v>
      </c>
      <c r="B40" s="25"/>
      <c r="C40" s="26"/>
      <c r="D40" s="35"/>
    </row>
    <row r="41" spans="1:5" x14ac:dyDescent="0.3">
      <c r="A41" s="21" t="s">
        <v>56</v>
      </c>
      <c r="B41" s="8"/>
      <c r="C41" s="22">
        <v>0</v>
      </c>
      <c r="D41" s="70">
        <f>C41</f>
        <v>0</v>
      </c>
      <c r="E41" s="78"/>
    </row>
    <row r="42" spans="1:5" x14ac:dyDescent="0.3">
      <c r="A42" s="42" t="s">
        <v>0</v>
      </c>
      <c r="B42" s="10"/>
      <c r="C42" s="11"/>
      <c r="D42" s="41">
        <f>D41</f>
        <v>0</v>
      </c>
    </row>
    <row r="43" spans="1:5" ht="15" thickBot="1" x14ac:dyDescent="0.35">
      <c r="A43" s="64" t="s">
        <v>58</v>
      </c>
      <c r="B43" s="14"/>
      <c r="C43" s="15"/>
      <c r="D43" s="63">
        <f>D8+D22+D31+D39+D42</f>
        <v>0</v>
      </c>
    </row>
    <row r="44" spans="1:5" ht="15" thickBot="1" x14ac:dyDescent="0.35">
      <c r="A44" s="67" t="s">
        <v>8</v>
      </c>
      <c r="B44" s="68"/>
      <c r="C44" s="68"/>
      <c r="D44" s="69"/>
    </row>
    <row r="45" spans="1:5" x14ac:dyDescent="0.3">
      <c r="A45" s="36" t="s">
        <v>36</v>
      </c>
      <c r="B45" s="25"/>
      <c r="C45" s="26"/>
      <c r="D45" s="35"/>
    </row>
    <row r="46" spans="1:5" x14ac:dyDescent="0.3">
      <c r="A46" s="17" t="s">
        <v>37</v>
      </c>
      <c r="B46" s="8"/>
      <c r="C46" s="9">
        <v>0</v>
      </c>
      <c r="D46" s="19">
        <f>C46</f>
        <v>0</v>
      </c>
    </row>
    <row r="47" spans="1:5" x14ac:dyDescent="0.3">
      <c r="A47" s="21" t="s">
        <v>57</v>
      </c>
      <c r="B47" s="8"/>
      <c r="C47" s="9">
        <v>0</v>
      </c>
      <c r="D47" s="19">
        <f>C47</f>
        <v>0</v>
      </c>
    </row>
    <row r="48" spans="1:5" x14ac:dyDescent="0.3">
      <c r="A48" s="42" t="s">
        <v>0</v>
      </c>
      <c r="B48" s="10"/>
      <c r="C48" s="11"/>
      <c r="D48" s="41">
        <f>SUM(D46:D47)</f>
        <v>0</v>
      </c>
    </row>
    <row r="49" spans="1:4" x14ac:dyDescent="0.3">
      <c r="A49" s="43" t="s">
        <v>60</v>
      </c>
      <c r="B49" s="25"/>
      <c r="C49" s="26"/>
      <c r="D49" s="35"/>
    </row>
    <row r="50" spans="1:4" x14ac:dyDescent="0.3">
      <c r="A50" s="17" t="s">
        <v>140</v>
      </c>
      <c r="B50" s="8">
        <v>0</v>
      </c>
      <c r="C50" s="9">
        <v>0</v>
      </c>
      <c r="D50" s="19">
        <f t="shared" ref="D50:D55" si="1">B50*C50</f>
        <v>0</v>
      </c>
    </row>
    <row r="51" spans="1:4" x14ac:dyDescent="0.3">
      <c r="A51" s="71" t="s">
        <v>68</v>
      </c>
      <c r="B51" s="72">
        <v>0</v>
      </c>
      <c r="C51" s="73">
        <v>2000</v>
      </c>
      <c r="D51" s="74">
        <f t="shared" si="1"/>
        <v>0</v>
      </c>
    </row>
    <row r="52" spans="1:4" x14ac:dyDescent="0.3">
      <c r="A52" s="71" t="s">
        <v>72</v>
      </c>
      <c r="B52" s="72">
        <v>0</v>
      </c>
      <c r="C52" s="73">
        <v>0</v>
      </c>
      <c r="D52" s="74">
        <f t="shared" si="1"/>
        <v>0</v>
      </c>
    </row>
    <row r="53" spans="1:4" x14ac:dyDescent="0.3">
      <c r="A53" s="71" t="s">
        <v>73</v>
      </c>
      <c r="B53" s="72">
        <v>0</v>
      </c>
      <c r="C53" s="73">
        <v>0</v>
      </c>
      <c r="D53" s="74">
        <f t="shared" si="1"/>
        <v>0</v>
      </c>
    </row>
    <row r="54" spans="1:4" x14ac:dyDescent="0.3">
      <c r="A54" s="71" t="s">
        <v>74</v>
      </c>
      <c r="B54" s="72">
        <v>1</v>
      </c>
      <c r="C54" s="73">
        <v>2000</v>
      </c>
      <c r="D54" s="74">
        <f t="shared" si="1"/>
        <v>2000</v>
      </c>
    </row>
    <row r="55" spans="1:4" x14ac:dyDescent="0.3">
      <c r="A55" s="71" t="s">
        <v>142</v>
      </c>
      <c r="B55" s="72">
        <v>0</v>
      </c>
      <c r="C55" s="73">
        <v>25000</v>
      </c>
      <c r="D55" s="74">
        <f t="shared" si="1"/>
        <v>0</v>
      </c>
    </row>
    <row r="56" spans="1:4" x14ac:dyDescent="0.3">
      <c r="A56" s="42" t="s">
        <v>0</v>
      </c>
      <c r="B56" s="10"/>
      <c r="C56" s="11"/>
      <c r="D56" s="41">
        <f>D50+D51+D52+D53+D54</f>
        <v>2000</v>
      </c>
    </row>
    <row r="57" spans="1:4" x14ac:dyDescent="0.3">
      <c r="A57" s="36" t="s">
        <v>40</v>
      </c>
      <c r="B57" s="25"/>
      <c r="C57" s="26"/>
      <c r="D57" s="35"/>
    </row>
    <row r="58" spans="1:4" x14ac:dyDescent="0.3">
      <c r="A58" s="17" t="s">
        <v>41</v>
      </c>
      <c r="B58" s="8">
        <v>0</v>
      </c>
      <c r="C58" s="9">
        <v>0</v>
      </c>
      <c r="D58" s="19">
        <f>C58</f>
        <v>0</v>
      </c>
    </row>
    <row r="59" spans="1:4" x14ac:dyDescent="0.3">
      <c r="A59" s="71" t="s">
        <v>121</v>
      </c>
      <c r="B59" s="72">
        <v>0</v>
      </c>
      <c r="C59" s="73">
        <v>0</v>
      </c>
      <c r="D59" s="74">
        <f>B59*C59</f>
        <v>0</v>
      </c>
    </row>
    <row r="60" spans="1:4" x14ac:dyDescent="0.3">
      <c r="A60" s="71" t="s">
        <v>84</v>
      </c>
      <c r="B60" s="72">
        <v>0</v>
      </c>
      <c r="C60" s="73">
        <v>3500</v>
      </c>
      <c r="D60" s="74">
        <f>B60*C60</f>
        <v>0</v>
      </c>
    </row>
    <row r="61" spans="1:4" x14ac:dyDescent="0.3">
      <c r="A61" s="42" t="s">
        <v>0</v>
      </c>
      <c r="B61" s="10"/>
      <c r="C61" s="11"/>
      <c r="D61" s="41">
        <f>SUM(D58:D59)</f>
        <v>0</v>
      </c>
    </row>
    <row r="62" spans="1:4" ht="15" thickBot="1" x14ac:dyDescent="0.35">
      <c r="A62" s="64" t="s">
        <v>59</v>
      </c>
      <c r="B62" s="14"/>
      <c r="C62" s="15"/>
      <c r="D62" s="63">
        <f>D48+D56+D61</f>
        <v>2000</v>
      </c>
    </row>
    <row r="63" spans="1:4" ht="15" thickBot="1" x14ac:dyDescent="0.35">
      <c r="A63" s="67" t="s">
        <v>135</v>
      </c>
      <c r="B63" s="68"/>
      <c r="C63" s="68"/>
      <c r="D63" s="69"/>
    </row>
    <row r="64" spans="1:4" x14ac:dyDescent="0.3">
      <c r="A64" s="31" t="s">
        <v>42</v>
      </c>
      <c r="B64" s="25"/>
      <c r="C64" s="26"/>
      <c r="D64" s="35"/>
    </row>
    <row r="65" spans="1:4" x14ac:dyDescent="0.3">
      <c r="A65" s="17" t="s">
        <v>43</v>
      </c>
      <c r="B65" s="8">
        <v>0</v>
      </c>
      <c r="C65" s="9">
        <v>0</v>
      </c>
      <c r="D65" s="18">
        <f>B65*C65</f>
        <v>0</v>
      </c>
    </row>
    <row r="66" spans="1:4" x14ac:dyDescent="0.3">
      <c r="A66" s="80" t="s">
        <v>76</v>
      </c>
      <c r="B66" s="8"/>
      <c r="C66" s="9"/>
      <c r="D66" s="18">
        <f>B66*C66</f>
        <v>0</v>
      </c>
    </row>
    <row r="67" spans="1:4" x14ac:dyDescent="0.3">
      <c r="A67" s="17" t="s">
        <v>9</v>
      </c>
      <c r="B67" s="8"/>
      <c r="C67" s="9"/>
      <c r="D67" s="49">
        <f>D65+D66</f>
        <v>0</v>
      </c>
    </row>
    <row r="68" spans="1:4" x14ac:dyDescent="0.3">
      <c r="A68" s="47" t="s">
        <v>44</v>
      </c>
      <c r="B68" s="8"/>
      <c r="C68" s="9"/>
      <c r="D68" s="19"/>
    </row>
    <row r="69" spans="1:4" x14ac:dyDescent="0.3">
      <c r="A69" s="24" t="s">
        <v>45</v>
      </c>
      <c r="B69" s="25">
        <v>1</v>
      </c>
      <c r="C69" s="28">
        <v>4500</v>
      </c>
      <c r="D69" s="30">
        <f t="shared" ref="D69:D77" si="2">B69*C69</f>
        <v>4500</v>
      </c>
    </row>
    <row r="70" spans="1:4" x14ac:dyDescent="0.3">
      <c r="A70" s="71" t="s">
        <v>46</v>
      </c>
      <c r="B70" s="72">
        <v>1</v>
      </c>
      <c r="C70" s="73">
        <v>3000</v>
      </c>
      <c r="D70" s="74">
        <f t="shared" si="2"/>
        <v>3000</v>
      </c>
    </row>
    <row r="71" spans="1:4" x14ac:dyDescent="0.3">
      <c r="A71" s="24" t="s">
        <v>47</v>
      </c>
      <c r="B71" s="25">
        <v>1</v>
      </c>
      <c r="C71" s="28">
        <v>3000</v>
      </c>
      <c r="D71" s="30">
        <f t="shared" si="2"/>
        <v>3000</v>
      </c>
    </row>
    <row r="72" spans="1:4" x14ac:dyDescent="0.3">
      <c r="A72" s="24" t="s">
        <v>48</v>
      </c>
      <c r="B72" s="25">
        <v>1</v>
      </c>
      <c r="C72" s="28">
        <v>3000</v>
      </c>
      <c r="D72" s="30">
        <f t="shared" si="2"/>
        <v>3000</v>
      </c>
    </row>
    <row r="73" spans="1:4" x14ac:dyDescent="0.3">
      <c r="A73" s="24" t="s">
        <v>78</v>
      </c>
      <c r="B73" s="25">
        <v>0</v>
      </c>
      <c r="C73" s="28">
        <v>0</v>
      </c>
      <c r="D73" s="30">
        <f t="shared" si="2"/>
        <v>0</v>
      </c>
    </row>
    <row r="74" spans="1:4" x14ac:dyDescent="0.3">
      <c r="A74" s="71" t="s">
        <v>79</v>
      </c>
      <c r="B74" s="72">
        <v>1</v>
      </c>
      <c r="C74" s="73">
        <v>3000</v>
      </c>
      <c r="D74" s="74">
        <f t="shared" si="2"/>
        <v>3000</v>
      </c>
    </row>
    <row r="75" spans="1:4" x14ac:dyDescent="0.3">
      <c r="A75" s="24" t="s">
        <v>81</v>
      </c>
      <c r="B75" s="25">
        <v>0</v>
      </c>
      <c r="C75" s="28">
        <v>0</v>
      </c>
      <c r="D75" s="30">
        <f t="shared" si="2"/>
        <v>0</v>
      </c>
    </row>
    <row r="76" spans="1:4" x14ac:dyDescent="0.3">
      <c r="A76" s="24" t="s">
        <v>91</v>
      </c>
      <c r="B76" s="25">
        <v>0</v>
      </c>
      <c r="C76" s="28">
        <v>0</v>
      </c>
      <c r="D76" s="30">
        <f t="shared" si="2"/>
        <v>0</v>
      </c>
    </row>
    <row r="77" spans="1:4" x14ac:dyDescent="0.3">
      <c r="A77" s="71" t="s">
        <v>82</v>
      </c>
      <c r="B77" s="72">
        <v>0</v>
      </c>
      <c r="C77" s="73">
        <v>0</v>
      </c>
      <c r="D77" s="74">
        <f t="shared" si="2"/>
        <v>0</v>
      </c>
    </row>
    <row r="78" spans="1:4" x14ac:dyDescent="0.3">
      <c r="A78" s="188" t="s">
        <v>92</v>
      </c>
      <c r="B78" s="181">
        <v>1</v>
      </c>
      <c r="C78" s="182">
        <v>25000</v>
      </c>
      <c r="D78" s="183">
        <f t="shared" ref="D78:D84" si="3">B78*C78</f>
        <v>25000</v>
      </c>
    </row>
    <row r="79" spans="1:4" x14ac:dyDescent="0.3">
      <c r="A79" s="71" t="s">
        <v>100</v>
      </c>
      <c r="B79" s="72">
        <v>0</v>
      </c>
      <c r="C79" s="73">
        <v>15000</v>
      </c>
      <c r="D79" s="74">
        <f t="shared" si="3"/>
        <v>0</v>
      </c>
    </row>
    <row r="80" spans="1:4" x14ac:dyDescent="0.3">
      <c r="A80" s="71" t="s">
        <v>120</v>
      </c>
      <c r="B80" s="72">
        <v>0</v>
      </c>
      <c r="C80" s="73">
        <v>3000</v>
      </c>
      <c r="D80" s="74">
        <f t="shared" si="3"/>
        <v>0</v>
      </c>
    </row>
    <row r="81" spans="1:4" x14ac:dyDescent="0.3">
      <c r="A81" s="71" t="s">
        <v>101</v>
      </c>
      <c r="B81" s="72">
        <v>0</v>
      </c>
      <c r="C81" s="73">
        <v>0</v>
      </c>
      <c r="D81" s="74">
        <f t="shared" si="3"/>
        <v>0</v>
      </c>
    </row>
    <row r="82" spans="1:4" s="3" customFormat="1" ht="17.25" customHeight="1" x14ac:dyDescent="0.3">
      <c r="A82" s="198" t="s">
        <v>136</v>
      </c>
      <c r="B82" s="199">
        <v>0</v>
      </c>
      <c r="C82" s="200">
        <v>35000</v>
      </c>
      <c r="D82" s="201">
        <f t="shared" si="3"/>
        <v>0</v>
      </c>
    </row>
    <row r="83" spans="1:4" x14ac:dyDescent="0.3">
      <c r="A83" s="198" t="s">
        <v>157</v>
      </c>
      <c r="B83" s="199">
        <v>0</v>
      </c>
      <c r="C83" s="200">
        <v>3000</v>
      </c>
      <c r="D83" s="201">
        <f t="shared" si="3"/>
        <v>0</v>
      </c>
    </row>
    <row r="84" spans="1:4" x14ac:dyDescent="0.3">
      <c r="A84" s="198" t="s">
        <v>158</v>
      </c>
      <c r="B84" s="199">
        <v>0</v>
      </c>
      <c r="C84" s="200">
        <v>3000</v>
      </c>
      <c r="D84" s="201">
        <f t="shared" si="3"/>
        <v>0</v>
      </c>
    </row>
    <row r="85" spans="1:4" x14ac:dyDescent="0.3">
      <c r="A85" s="198" t="s">
        <v>159</v>
      </c>
      <c r="B85" s="199">
        <v>0</v>
      </c>
      <c r="C85" s="200">
        <v>3000</v>
      </c>
      <c r="D85" s="201">
        <f>C85*B85</f>
        <v>0</v>
      </c>
    </row>
    <row r="86" spans="1:4" x14ac:dyDescent="0.3">
      <c r="A86" s="31" t="s">
        <v>0</v>
      </c>
      <c r="B86" s="25"/>
      <c r="C86" s="28"/>
      <c r="D86" s="50">
        <f>SUM(D69:D78)</f>
        <v>41500</v>
      </c>
    </row>
    <row r="87" spans="1:4" x14ac:dyDescent="0.3">
      <c r="A87" s="48" t="s">
        <v>51</v>
      </c>
      <c r="B87" s="25"/>
      <c r="C87" s="28"/>
      <c r="D87" s="30"/>
    </row>
    <row r="88" spans="1:4" s="84" customFormat="1" x14ac:dyDescent="0.3">
      <c r="A88" s="24" t="s">
        <v>103</v>
      </c>
      <c r="B88" s="25">
        <v>0</v>
      </c>
      <c r="C88" s="28">
        <v>0</v>
      </c>
      <c r="D88" s="30">
        <f t="shared" ref="D88:D95" si="4">B88*C88</f>
        <v>0</v>
      </c>
    </row>
    <row r="89" spans="1:4" x14ac:dyDescent="0.3">
      <c r="A89" s="24" t="s">
        <v>98</v>
      </c>
      <c r="B89" s="25">
        <v>1</v>
      </c>
      <c r="C89" s="28">
        <v>4000</v>
      </c>
      <c r="D89" s="30">
        <f t="shared" si="4"/>
        <v>4000</v>
      </c>
    </row>
    <row r="90" spans="1:4" x14ac:dyDescent="0.3">
      <c r="A90" s="24" t="s">
        <v>99</v>
      </c>
      <c r="B90" s="25"/>
      <c r="C90" s="28">
        <v>0</v>
      </c>
      <c r="D90" s="30">
        <f t="shared" si="4"/>
        <v>0</v>
      </c>
    </row>
    <row r="91" spans="1:4" x14ac:dyDescent="0.3">
      <c r="A91" s="71" t="s">
        <v>50</v>
      </c>
      <c r="B91" s="72">
        <v>1</v>
      </c>
      <c r="C91" s="73">
        <v>4000</v>
      </c>
      <c r="D91" s="74">
        <f t="shared" si="4"/>
        <v>4000</v>
      </c>
    </row>
    <row r="92" spans="1:4" x14ac:dyDescent="0.3">
      <c r="A92" s="24" t="s">
        <v>63</v>
      </c>
      <c r="B92" s="25">
        <v>0</v>
      </c>
      <c r="C92" s="28">
        <v>0</v>
      </c>
      <c r="D92" s="30">
        <f t="shared" si="4"/>
        <v>0</v>
      </c>
    </row>
    <row r="93" spans="1:4" x14ac:dyDescent="0.3">
      <c r="A93" s="24" t="s">
        <v>66</v>
      </c>
      <c r="B93" s="25">
        <v>0</v>
      </c>
      <c r="C93" s="28">
        <v>0</v>
      </c>
      <c r="D93" s="30">
        <f t="shared" si="4"/>
        <v>0</v>
      </c>
    </row>
    <row r="94" spans="1:4" x14ac:dyDescent="0.3">
      <c r="A94" s="24" t="s">
        <v>64</v>
      </c>
      <c r="B94" s="25">
        <v>0</v>
      </c>
      <c r="C94" s="28">
        <v>0</v>
      </c>
      <c r="D94" s="30">
        <f t="shared" si="4"/>
        <v>0</v>
      </c>
    </row>
    <row r="95" spans="1:4" x14ac:dyDescent="0.3">
      <c r="A95" s="24" t="s">
        <v>65</v>
      </c>
      <c r="B95" s="25">
        <v>0</v>
      </c>
      <c r="C95" s="28">
        <v>0</v>
      </c>
      <c r="D95" s="30">
        <f t="shared" si="4"/>
        <v>0</v>
      </c>
    </row>
    <row r="96" spans="1:4" x14ac:dyDescent="0.3">
      <c r="A96" s="42" t="s">
        <v>0</v>
      </c>
      <c r="B96" s="10"/>
      <c r="C96" s="11"/>
      <c r="D96" s="41">
        <f>D88+D89+D90+D91+D92+D93+D94+D95</f>
        <v>8000</v>
      </c>
    </row>
    <row r="97" spans="1:4" x14ac:dyDescent="0.3">
      <c r="A97" s="64" t="s">
        <v>141</v>
      </c>
      <c r="B97" s="10"/>
      <c r="C97" s="11"/>
      <c r="D97" s="41">
        <f>D67+D86+D96</f>
        <v>49500</v>
      </c>
    </row>
    <row r="98" spans="1:4" x14ac:dyDescent="0.3">
      <c r="A98" s="24" t="s">
        <v>128</v>
      </c>
      <c r="B98" s="90">
        <v>0</v>
      </c>
      <c r="C98" s="91">
        <v>2500</v>
      </c>
      <c r="D98" s="92">
        <f>B98*C98</f>
        <v>0</v>
      </c>
    </row>
    <row r="99" spans="1:4" x14ac:dyDescent="0.3">
      <c r="A99" s="157" t="s">
        <v>131</v>
      </c>
      <c r="B99" s="157"/>
      <c r="C99" s="157"/>
      <c r="D99" s="157"/>
    </row>
    <row r="100" spans="1:4" x14ac:dyDescent="0.3">
      <c r="A100" s="24" t="s">
        <v>125</v>
      </c>
      <c r="B100" s="90">
        <v>1</v>
      </c>
      <c r="C100" s="91">
        <v>75</v>
      </c>
      <c r="D100" s="92">
        <f>C100*B100</f>
        <v>75</v>
      </c>
    </row>
    <row r="101" spans="1:4" x14ac:dyDescent="0.3">
      <c r="A101" s="24" t="s">
        <v>127</v>
      </c>
      <c r="B101" s="90">
        <v>1</v>
      </c>
      <c r="C101" s="91">
        <v>175</v>
      </c>
      <c r="D101" s="92">
        <f>C101*B101</f>
        <v>175</v>
      </c>
    </row>
    <row r="102" spans="1:4" x14ac:dyDescent="0.3">
      <c r="A102" s="95"/>
      <c r="B102" s="90"/>
      <c r="C102" s="91"/>
      <c r="D102" s="92">
        <f>SUM(D100:D101)</f>
        <v>250</v>
      </c>
    </row>
    <row r="103" spans="1:4" ht="15" thickBot="1" x14ac:dyDescent="0.35">
      <c r="A103" s="76" t="s">
        <v>147</v>
      </c>
      <c r="B103" s="44"/>
      <c r="C103" s="45"/>
      <c r="D103" s="46">
        <f>D8+D22+D31+D39+D42+D48+D56+D61+D67+D86+D96+D98+D102</f>
        <v>51750</v>
      </c>
    </row>
    <row r="105" spans="1:4" x14ac:dyDescent="0.3">
      <c r="A105" s="81" t="s">
        <v>77</v>
      </c>
    </row>
  </sheetData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E105"/>
  <sheetViews>
    <sheetView topLeftCell="A79" workbookViewId="0">
      <selection activeCell="D99" sqref="D99"/>
    </sheetView>
  </sheetViews>
  <sheetFormatPr baseColWidth="10" defaultColWidth="11.44140625" defaultRowHeight="14.4" x14ac:dyDescent="0.3"/>
  <cols>
    <col min="1" max="1" width="50.44140625" style="78" customWidth="1"/>
    <col min="2" max="2" width="11.44140625" customWidth="1"/>
    <col min="3" max="3" width="11" customWidth="1"/>
    <col min="4" max="4" width="19.109375" customWidth="1"/>
  </cols>
  <sheetData>
    <row r="1" spans="1:4" ht="15.6" x14ac:dyDescent="0.3">
      <c r="A1" s="149" t="s">
        <v>150</v>
      </c>
      <c r="B1" s="5"/>
      <c r="C1" s="5"/>
      <c r="D1" s="5"/>
    </row>
    <row r="2" spans="1:4" x14ac:dyDescent="0.3">
      <c r="A2" s="121"/>
      <c r="B2" s="5"/>
      <c r="C2" s="5"/>
      <c r="D2" s="5"/>
    </row>
    <row r="3" spans="1:4" ht="18" thickBot="1" x14ac:dyDescent="0.35">
      <c r="A3" s="122"/>
      <c r="B3" s="13"/>
      <c r="C3" s="13"/>
      <c r="D3" s="13"/>
    </row>
    <row r="4" spans="1:4" ht="16.2" thickBot="1" x14ac:dyDescent="0.35">
      <c r="A4" s="124" t="s">
        <v>6</v>
      </c>
      <c r="B4" s="38" t="s">
        <v>3</v>
      </c>
      <c r="C4" s="39" t="s">
        <v>4</v>
      </c>
      <c r="D4" s="40" t="s">
        <v>5</v>
      </c>
    </row>
    <row r="5" spans="1:4" x14ac:dyDescent="0.3">
      <c r="A5" s="147" t="s">
        <v>7</v>
      </c>
      <c r="B5" s="65"/>
      <c r="C5" s="65"/>
      <c r="D5" s="66"/>
    </row>
    <row r="6" spans="1:4" x14ac:dyDescent="0.3">
      <c r="A6" s="131" t="s">
        <v>109</v>
      </c>
      <c r="B6" s="53"/>
      <c r="C6" s="53"/>
      <c r="D6" s="54"/>
    </row>
    <row r="7" spans="1:4" x14ac:dyDescent="0.3">
      <c r="A7" s="116" t="s">
        <v>54</v>
      </c>
      <c r="B7" s="51">
        <v>0</v>
      </c>
      <c r="C7" s="51">
        <v>0</v>
      </c>
      <c r="D7" s="56">
        <v>0</v>
      </c>
    </row>
    <row r="8" spans="1:4" x14ac:dyDescent="0.3">
      <c r="A8" s="134" t="s">
        <v>0</v>
      </c>
      <c r="B8" s="58"/>
      <c r="C8" s="58"/>
      <c r="D8" s="59">
        <f>D7</f>
        <v>0</v>
      </c>
    </row>
    <row r="9" spans="1:4" x14ac:dyDescent="0.3">
      <c r="A9" s="36" t="s">
        <v>110</v>
      </c>
      <c r="B9" s="32"/>
      <c r="C9" s="33"/>
      <c r="D9" s="34"/>
    </row>
    <row r="10" spans="1:4" s="84" customFormat="1" x14ac:dyDescent="0.3">
      <c r="A10" s="21" t="s">
        <v>11</v>
      </c>
      <c r="B10" s="79">
        <v>0</v>
      </c>
      <c r="C10" s="22">
        <v>1000</v>
      </c>
      <c r="D10" s="88">
        <f t="shared" ref="D10:D15" si="0">B10*C10</f>
        <v>0</v>
      </c>
    </row>
    <row r="11" spans="1:4" x14ac:dyDescent="0.3">
      <c r="A11" s="21" t="s">
        <v>12</v>
      </c>
      <c r="B11" s="79">
        <v>0</v>
      </c>
      <c r="C11" s="22">
        <v>0</v>
      </c>
      <c r="D11" s="88">
        <f t="shared" si="0"/>
        <v>0</v>
      </c>
    </row>
    <row r="12" spans="1:4" x14ac:dyDescent="0.3">
      <c r="A12" s="21" t="s">
        <v>13</v>
      </c>
      <c r="B12" s="79"/>
      <c r="C12" s="22"/>
      <c r="D12" s="88"/>
    </row>
    <row r="13" spans="1:4" s="84" customFormat="1" x14ac:dyDescent="0.3">
      <c r="A13" s="21" t="s">
        <v>14</v>
      </c>
      <c r="B13" s="79">
        <v>0</v>
      </c>
      <c r="C13" s="22">
        <v>458</v>
      </c>
      <c r="D13" s="70">
        <f>B13*C13</f>
        <v>0</v>
      </c>
    </row>
    <row r="14" spans="1:4" x14ac:dyDescent="0.3">
      <c r="A14" s="21" t="s">
        <v>15</v>
      </c>
      <c r="B14" s="8"/>
      <c r="C14" s="9"/>
      <c r="D14" s="19"/>
    </row>
    <row r="15" spans="1:4" x14ac:dyDescent="0.3">
      <c r="A15" s="21" t="s">
        <v>16</v>
      </c>
      <c r="B15" s="8">
        <v>0</v>
      </c>
      <c r="C15" s="22">
        <v>0</v>
      </c>
      <c r="D15" s="18">
        <f t="shared" si="0"/>
        <v>0</v>
      </c>
    </row>
    <row r="16" spans="1:4" x14ac:dyDescent="0.3">
      <c r="A16" s="21" t="s">
        <v>17</v>
      </c>
      <c r="B16" s="8">
        <v>0</v>
      </c>
      <c r="C16" s="9">
        <v>0</v>
      </c>
      <c r="D16" s="18">
        <f t="shared" ref="D16:D21" si="1">B16*C16</f>
        <v>0</v>
      </c>
    </row>
    <row r="17" spans="1:4" x14ac:dyDescent="0.3">
      <c r="A17" s="21" t="s">
        <v>18</v>
      </c>
      <c r="B17" s="8">
        <v>0</v>
      </c>
      <c r="C17" s="9">
        <v>0</v>
      </c>
      <c r="D17" s="18">
        <f t="shared" si="1"/>
        <v>0</v>
      </c>
    </row>
    <row r="18" spans="1:4" x14ac:dyDescent="0.3">
      <c r="A18" s="21" t="s">
        <v>19</v>
      </c>
      <c r="B18" s="8">
        <v>0</v>
      </c>
      <c r="C18" s="9">
        <v>0</v>
      </c>
      <c r="D18" s="18">
        <f t="shared" si="1"/>
        <v>0</v>
      </c>
    </row>
    <row r="19" spans="1:4" x14ac:dyDescent="0.3">
      <c r="A19" s="21" t="s">
        <v>20</v>
      </c>
      <c r="B19" s="8">
        <v>0</v>
      </c>
      <c r="C19" s="9">
        <v>0</v>
      </c>
      <c r="D19" s="18">
        <f t="shared" si="1"/>
        <v>0</v>
      </c>
    </row>
    <row r="20" spans="1:4" x14ac:dyDescent="0.3">
      <c r="A20" s="21" t="s">
        <v>21</v>
      </c>
      <c r="B20" s="8">
        <v>0</v>
      </c>
      <c r="C20" s="9">
        <v>0</v>
      </c>
      <c r="D20" s="18">
        <f t="shared" si="1"/>
        <v>0</v>
      </c>
    </row>
    <row r="21" spans="1:4" x14ac:dyDescent="0.3">
      <c r="A21" s="71" t="s">
        <v>70</v>
      </c>
      <c r="B21" s="25">
        <v>0</v>
      </c>
      <c r="C21" s="28">
        <v>0</v>
      </c>
      <c r="D21" s="35">
        <f t="shared" si="1"/>
        <v>0</v>
      </c>
    </row>
    <row r="22" spans="1:4" x14ac:dyDescent="0.3">
      <c r="A22" s="89" t="s">
        <v>0</v>
      </c>
      <c r="B22" s="10"/>
      <c r="C22" s="11"/>
      <c r="D22" s="41">
        <f>SUM(D10:D21)</f>
        <v>0</v>
      </c>
    </row>
    <row r="23" spans="1:4" x14ac:dyDescent="0.3">
      <c r="A23" s="36" t="s">
        <v>111</v>
      </c>
      <c r="B23" s="33"/>
      <c r="C23" s="33"/>
      <c r="D23" s="34"/>
    </row>
    <row r="24" spans="1:4" x14ac:dyDescent="0.3">
      <c r="A24" s="139" t="s">
        <v>23</v>
      </c>
      <c r="B24" s="7"/>
      <c r="C24" s="23"/>
      <c r="D24" s="77">
        <f t="shared" ref="D24:D30" si="2">B24*C24</f>
        <v>0</v>
      </c>
    </row>
    <row r="25" spans="1:4" x14ac:dyDescent="0.3">
      <c r="A25" s="21" t="s">
        <v>24</v>
      </c>
      <c r="B25" s="8"/>
      <c r="C25" s="20"/>
      <c r="D25" s="19">
        <f t="shared" si="2"/>
        <v>0</v>
      </c>
    </row>
    <row r="26" spans="1:4" x14ac:dyDescent="0.3">
      <c r="A26" s="21" t="s">
        <v>25</v>
      </c>
      <c r="B26" s="8"/>
      <c r="C26" s="9"/>
      <c r="D26" s="19">
        <f t="shared" si="2"/>
        <v>0</v>
      </c>
    </row>
    <row r="27" spans="1:4" x14ac:dyDescent="0.3">
      <c r="A27" s="71" t="s">
        <v>53</v>
      </c>
      <c r="B27" s="25"/>
      <c r="C27" s="20"/>
      <c r="D27" s="30">
        <f t="shared" si="2"/>
        <v>0</v>
      </c>
    </row>
    <row r="28" spans="1:4" x14ac:dyDescent="0.3">
      <c r="A28" s="71" t="s">
        <v>26</v>
      </c>
      <c r="B28" s="25"/>
      <c r="C28" s="20"/>
      <c r="D28" s="30">
        <f t="shared" si="2"/>
        <v>0</v>
      </c>
    </row>
    <row r="29" spans="1:4" x14ac:dyDescent="0.3">
      <c r="A29" s="21" t="s">
        <v>27</v>
      </c>
      <c r="B29" s="8"/>
      <c r="C29" s="20"/>
      <c r="D29" s="18">
        <f t="shared" si="2"/>
        <v>0</v>
      </c>
    </row>
    <row r="30" spans="1:4" x14ac:dyDescent="0.3">
      <c r="A30" s="21" t="s">
        <v>28</v>
      </c>
      <c r="B30" s="8"/>
      <c r="C30" s="20"/>
      <c r="D30" s="18">
        <f t="shared" si="2"/>
        <v>0</v>
      </c>
    </row>
    <row r="31" spans="1:4" x14ac:dyDescent="0.3">
      <c r="A31" s="89" t="s">
        <v>0</v>
      </c>
      <c r="B31" s="10"/>
      <c r="C31" s="11"/>
      <c r="D31" s="41">
        <f>D24+D25+D26+D27+D28+D29+D30</f>
        <v>0</v>
      </c>
    </row>
    <row r="32" spans="1:4" x14ac:dyDescent="0.3">
      <c r="A32" s="36" t="s">
        <v>112</v>
      </c>
      <c r="B32" s="25"/>
      <c r="C32" s="26"/>
      <c r="D32" s="35"/>
    </row>
    <row r="33" spans="1:4" x14ac:dyDescent="0.3">
      <c r="A33" s="21" t="s">
        <v>30</v>
      </c>
      <c r="B33" s="8"/>
      <c r="C33" s="9"/>
      <c r="D33" s="19">
        <f t="shared" ref="D33:D38" si="3">B33*C33</f>
        <v>0</v>
      </c>
    </row>
    <row r="34" spans="1:4" x14ac:dyDescent="0.3">
      <c r="A34" s="21" t="s">
        <v>31</v>
      </c>
      <c r="B34" s="8"/>
      <c r="C34" s="9"/>
      <c r="D34" s="19">
        <f t="shared" si="3"/>
        <v>0</v>
      </c>
    </row>
    <row r="35" spans="1:4" x14ac:dyDescent="0.3">
      <c r="A35" s="21" t="s">
        <v>32</v>
      </c>
      <c r="B35" s="8"/>
      <c r="C35" s="22"/>
      <c r="D35" s="70">
        <f t="shared" si="3"/>
        <v>0</v>
      </c>
    </row>
    <row r="36" spans="1:4" x14ac:dyDescent="0.3">
      <c r="A36" s="21" t="s">
        <v>33</v>
      </c>
      <c r="B36" s="8"/>
      <c r="C36" s="22"/>
      <c r="D36" s="70">
        <f t="shared" si="3"/>
        <v>0</v>
      </c>
    </row>
    <row r="37" spans="1:4" x14ac:dyDescent="0.3">
      <c r="A37" s="21" t="s">
        <v>34</v>
      </c>
      <c r="B37" s="8"/>
      <c r="C37" s="9"/>
      <c r="D37" s="18">
        <f t="shared" si="3"/>
        <v>0</v>
      </c>
    </row>
    <row r="38" spans="1:4" x14ac:dyDescent="0.3">
      <c r="A38" s="21" t="s">
        <v>55</v>
      </c>
      <c r="B38" s="8"/>
      <c r="C38" s="12"/>
      <c r="D38" s="18">
        <f t="shared" si="3"/>
        <v>0</v>
      </c>
    </row>
    <row r="39" spans="1:4" x14ac:dyDescent="0.3">
      <c r="A39" s="89" t="s">
        <v>0</v>
      </c>
      <c r="B39" s="10"/>
      <c r="C39" s="11"/>
      <c r="D39" s="41">
        <f>D33+D34+D35+D36+D37+D38</f>
        <v>0</v>
      </c>
    </row>
    <row r="40" spans="1:4" x14ac:dyDescent="0.3">
      <c r="A40" s="36" t="s">
        <v>113</v>
      </c>
      <c r="B40" s="25"/>
      <c r="C40" s="26"/>
      <c r="D40" s="35"/>
    </row>
    <row r="41" spans="1:4" x14ac:dyDescent="0.3">
      <c r="A41" s="21" t="s">
        <v>56</v>
      </c>
      <c r="B41" s="8">
        <v>0</v>
      </c>
      <c r="C41" s="9">
        <v>1500</v>
      </c>
      <c r="D41" s="19">
        <f>C41*B41</f>
        <v>0</v>
      </c>
    </row>
    <row r="42" spans="1:4" x14ac:dyDescent="0.3">
      <c r="A42" s="89" t="s">
        <v>0</v>
      </c>
      <c r="B42" s="10"/>
      <c r="C42" s="11"/>
      <c r="D42" s="41">
        <f>D41</f>
        <v>0</v>
      </c>
    </row>
    <row r="43" spans="1:4" ht="15" thickBot="1" x14ac:dyDescent="0.35">
      <c r="A43" s="95" t="s">
        <v>58</v>
      </c>
      <c r="B43" s="14"/>
      <c r="C43" s="15"/>
      <c r="D43" s="63">
        <f>D8+D22+D31+D39+D42</f>
        <v>0</v>
      </c>
    </row>
    <row r="44" spans="1:4" ht="15" thickBot="1" x14ac:dyDescent="0.35">
      <c r="A44" s="98" t="s">
        <v>8</v>
      </c>
      <c r="B44" s="68"/>
      <c r="C44" s="68"/>
      <c r="D44" s="69"/>
    </row>
    <row r="45" spans="1:4" x14ac:dyDescent="0.3">
      <c r="A45" s="36" t="s">
        <v>36</v>
      </c>
      <c r="B45" s="25"/>
      <c r="C45" s="26"/>
      <c r="D45" s="35"/>
    </row>
    <row r="46" spans="1:4" x14ac:dyDescent="0.3">
      <c r="A46" s="21" t="s">
        <v>75</v>
      </c>
      <c r="B46" s="8">
        <v>0</v>
      </c>
      <c r="C46" s="9">
        <v>0</v>
      </c>
      <c r="D46" s="19">
        <f>B46*C46</f>
        <v>0</v>
      </c>
    </row>
    <row r="47" spans="1:4" x14ac:dyDescent="0.3">
      <c r="A47" s="21" t="s">
        <v>57</v>
      </c>
      <c r="B47" s="8">
        <v>0</v>
      </c>
      <c r="C47" s="9">
        <v>0</v>
      </c>
      <c r="D47" s="19">
        <f>B47*C47</f>
        <v>0</v>
      </c>
    </row>
    <row r="48" spans="1:4" x14ac:dyDescent="0.3">
      <c r="A48" s="89" t="s">
        <v>0</v>
      </c>
      <c r="B48" s="10"/>
      <c r="C48" s="11"/>
      <c r="D48" s="41">
        <f>SUM(D46:D47)</f>
        <v>0</v>
      </c>
    </row>
    <row r="49" spans="1:4" x14ac:dyDescent="0.3">
      <c r="A49" s="43" t="s">
        <v>38</v>
      </c>
      <c r="B49" s="25"/>
      <c r="C49" s="26"/>
      <c r="D49" s="35"/>
    </row>
    <row r="50" spans="1:4" x14ac:dyDescent="0.3">
      <c r="A50" s="21" t="s">
        <v>140</v>
      </c>
      <c r="B50" s="8"/>
      <c r="C50" s="9"/>
      <c r="D50" s="19">
        <f t="shared" ref="D50:D55" si="4">B50*C50</f>
        <v>0</v>
      </c>
    </row>
    <row r="51" spans="1:4" x14ac:dyDescent="0.3">
      <c r="A51" s="71" t="s">
        <v>68</v>
      </c>
      <c r="B51" s="72">
        <v>0</v>
      </c>
      <c r="C51" s="73">
        <v>2000</v>
      </c>
      <c r="D51" s="74">
        <f t="shared" si="4"/>
        <v>0</v>
      </c>
    </row>
    <row r="52" spans="1:4" x14ac:dyDescent="0.3">
      <c r="A52" s="71" t="s">
        <v>72</v>
      </c>
      <c r="B52" s="72">
        <v>0</v>
      </c>
      <c r="C52" s="73">
        <v>0</v>
      </c>
      <c r="D52" s="74">
        <f t="shared" si="4"/>
        <v>0</v>
      </c>
    </row>
    <row r="53" spans="1:4" x14ac:dyDescent="0.3">
      <c r="A53" s="71" t="s">
        <v>73</v>
      </c>
      <c r="B53" s="72">
        <v>0</v>
      </c>
      <c r="C53" s="73">
        <v>0</v>
      </c>
      <c r="D53" s="74">
        <f t="shared" si="4"/>
        <v>0</v>
      </c>
    </row>
    <row r="54" spans="1:4" x14ac:dyDescent="0.3">
      <c r="A54" s="82" t="s">
        <v>74</v>
      </c>
      <c r="B54" s="72">
        <v>1</v>
      </c>
      <c r="C54" s="73">
        <v>2000</v>
      </c>
      <c r="D54" s="74">
        <f t="shared" si="4"/>
        <v>2000</v>
      </c>
    </row>
    <row r="55" spans="1:4" x14ac:dyDescent="0.3">
      <c r="A55" s="71" t="s">
        <v>139</v>
      </c>
      <c r="B55" s="72">
        <v>0</v>
      </c>
      <c r="C55" s="73">
        <v>25000</v>
      </c>
      <c r="D55" s="74">
        <f t="shared" si="4"/>
        <v>0</v>
      </c>
    </row>
    <row r="56" spans="1:4" x14ac:dyDescent="0.3">
      <c r="A56" s="89" t="s">
        <v>0</v>
      </c>
      <c r="B56" s="10"/>
      <c r="C56" s="11"/>
      <c r="D56" s="41">
        <f>D50+D51+D52+D53+D54</f>
        <v>2000</v>
      </c>
    </row>
    <row r="57" spans="1:4" x14ac:dyDescent="0.3">
      <c r="A57" s="36" t="s">
        <v>40</v>
      </c>
      <c r="B57" s="25"/>
      <c r="C57" s="26"/>
      <c r="D57" s="35"/>
    </row>
    <row r="58" spans="1:4" x14ac:dyDescent="0.3">
      <c r="A58" s="21" t="s">
        <v>41</v>
      </c>
      <c r="B58" s="8"/>
      <c r="C58" s="9"/>
      <c r="D58" s="19">
        <f>B58*C58</f>
        <v>0</v>
      </c>
    </row>
    <row r="59" spans="1:4" x14ac:dyDescent="0.3">
      <c r="A59" s="71" t="s">
        <v>117</v>
      </c>
      <c r="B59" s="72"/>
      <c r="C59" s="73"/>
      <c r="D59" s="74">
        <f>B59*C59</f>
        <v>0</v>
      </c>
    </row>
    <row r="60" spans="1:4" x14ac:dyDescent="0.3">
      <c r="A60" s="71" t="s">
        <v>84</v>
      </c>
      <c r="B60" s="72">
        <v>0</v>
      </c>
      <c r="C60" s="73">
        <v>3500</v>
      </c>
      <c r="D60" s="74">
        <f>B60*C60</f>
        <v>0</v>
      </c>
    </row>
    <row r="61" spans="1:4" x14ac:dyDescent="0.3">
      <c r="A61" s="89" t="s">
        <v>0</v>
      </c>
      <c r="B61" s="10"/>
      <c r="C61" s="11"/>
      <c r="D61" s="41">
        <f>D58+D59</f>
        <v>0</v>
      </c>
    </row>
    <row r="62" spans="1:4" ht="15" thickBot="1" x14ac:dyDescent="0.35">
      <c r="A62" s="95" t="s">
        <v>59</v>
      </c>
      <c r="B62" s="14"/>
      <c r="C62" s="15"/>
      <c r="D62" s="63">
        <f>D48+D56+D61</f>
        <v>2000</v>
      </c>
    </row>
    <row r="63" spans="1:4" ht="15" thickBot="1" x14ac:dyDescent="0.35">
      <c r="A63" s="98" t="s">
        <v>135</v>
      </c>
      <c r="B63" s="68"/>
      <c r="C63" s="68"/>
      <c r="D63" s="69"/>
    </row>
    <row r="64" spans="1:4" x14ac:dyDescent="0.3">
      <c r="A64" s="36" t="s">
        <v>85</v>
      </c>
      <c r="B64" s="25"/>
      <c r="C64" s="26"/>
      <c r="D64" s="35"/>
    </row>
    <row r="65" spans="1:5" x14ac:dyDescent="0.3">
      <c r="A65" s="21" t="s">
        <v>43</v>
      </c>
      <c r="B65" s="8">
        <v>0</v>
      </c>
      <c r="C65" s="9">
        <v>0</v>
      </c>
      <c r="D65" s="18">
        <f>B65*C65</f>
        <v>0</v>
      </c>
    </row>
    <row r="66" spans="1:5" x14ac:dyDescent="0.3">
      <c r="A66" s="101" t="s">
        <v>76</v>
      </c>
      <c r="B66" s="8"/>
      <c r="C66" s="9"/>
      <c r="D66" s="18">
        <f>B66*C66</f>
        <v>0</v>
      </c>
    </row>
    <row r="67" spans="1:5" x14ac:dyDescent="0.3">
      <c r="A67" s="21" t="s">
        <v>86</v>
      </c>
      <c r="B67" s="8"/>
      <c r="C67" s="9"/>
      <c r="D67" s="49">
        <f>D65+D66</f>
        <v>0</v>
      </c>
    </row>
    <row r="68" spans="1:5" x14ac:dyDescent="0.3">
      <c r="A68" s="102" t="s">
        <v>44</v>
      </c>
      <c r="B68" s="8"/>
      <c r="C68" s="9"/>
      <c r="D68" s="19"/>
    </row>
    <row r="69" spans="1:5" x14ac:dyDescent="0.3">
      <c r="A69" s="71" t="s">
        <v>45</v>
      </c>
      <c r="B69" s="25">
        <v>1</v>
      </c>
      <c r="C69" s="73">
        <v>4500</v>
      </c>
      <c r="D69" s="30">
        <f t="shared" ref="D69:D77" si="5">B69*C69</f>
        <v>4500</v>
      </c>
    </row>
    <row r="70" spans="1:5" x14ac:dyDescent="0.3">
      <c r="A70" s="71" t="s">
        <v>46</v>
      </c>
      <c r="B70" s="72">
        <v>1</v>
      </c>
      <c r="C70" s="73">
        <v>3000</v>
      </c>
      <c r="D70" s="74">
        <f t="shared" si="5"/>
        <v>3000</v>
      </c>
    </row>
    <row r="71" spans="1:5" x14ac:dyDescent="0.3">
      <c r="A71" s="71" t="s">
        <v>47</v>
      </c>
      <c r="B71" s="25">
        <v>1</v>
      </c>
      <c r="C71" s="73">
        <v>3000</v>
      </c>
      <c r="D71" s="30">
        <f t="shared" si="5"/>
        <v>3000</v>
      </c>
    </row>
    <row r="72" spans="1:5" x14ac:dyDescent="0.3">
      <c r="A72" s="71" t="s">
        <v>48</v>
      </c>
      <c r="B72" s="25">
        <v>1</v>
      </c>
      <c r="C72" s="73">
        <v>3000</v>
      </c>
      <c r="D72" s="30">
        <f t="shared" si="5"/>
        <v>3000</v>
      </c>
    </row>
    <row r="73" spans="1:5" s="78" customFormat="1" x14ac:dyDescent="0.3">
      <c r="A73" s="82" t="s">
        <v>78</v>
      </c>
      <c r="B73" s="72">
        <v>0</v>
      </c>
      <c r="C73" s="73">
        <v>0</v>
      </c>
      <c r="D73" s="74">
        <f t="shared" si="5"/>
        <v>0</v>
      </c>
    </row>
    <row r="74" spans="1:5" x14ac:dyDescent="0.3">
      <c r="A74" s="71" t="s">
        <v>79</v>
      </c>
      <c r="B74" s="25">
        <v>1</v>
      </c>
      <c r="C74" s="73">
        <v>3000</v>
      </c>
      <c r="D74" s="30">
        <f t="shared" si="5"/>
        <v>3000</v>
      </c>
    </row>
    <row r="75" spans="1:5" x14ac:dyDescent="0.3">
      <c r="A75" s="71" t="s">
        <v>81</v>
      </c>
      <c r="B75" s="25">
        <v>0</v>
      </c>
      <c r="C75" s="73">
        <v>0</v>
      </c>
      <c r="D75" s="30">
        <f t="shared" si="5"/>
        <v>0</v>
      </c>
    </row>
    <row r="76" spans="1:5" x14ac:dyDescent="0.3">
      <c r="A76" s="71" t="s">
        <v>80</v>
      </c>
      <c r="B76" s="25">
        <v>0</v>
      </c>
      <c r="C76" s="73">
        <v>0</v>
      </c>
      <c r="D76" s="30">
        <f t="shared" si="5"/>
        <v>0</v>
      </c>
    </row>
    <row r="77" spans="1:5" x14ac:dyDescent="0.3">
      <c r="A77" s="71" t="s">
        <v>82</v>
      </c>
      <c r="B77" s="72">
        <v>0</v>
      </c>
      <c r="C77" s="73">
        <v>0</v>
      </c>
      <c r="D77" s="74">
        <f t="shared" si="5"/>
        <v>0</v>
      </c>
      <c r="E77" s="83"/>
    </row>
    <row r="78" spans="1:5" x14ac:dyDescent="0.3">
      <c r="A78" s="82" t="s">
        <v>92</v>
      </c>
      <c r="B78" s="72">
        <v>1</v>
      </c>
      <c r="C78" s="73">
        <v>25000</v>
      </c>
      <c r="D78" s="74">
        <f t="shared" ref="D78:D84" si="6">B78*C78</f>
        <v>25000</v>
      </c>
      <c r="E78" s="83"/>
    </row>
    <row r="79" spans="1:5" x14ac:dyDescent="0.3">
      <c r="A79" s="71" t="s">
        <v>100</v>
      </c>
      <c r="B79" s="72">
        <v>0</v>
      </c>
      <c r="C79" s="73">
        <v>15000</v>
      </c>
      <c r="D79" s="74">
        <f t="shared" si="6"/>
        <v>0</v>
      </c>
      <c r="E79" s="83"/>
    </row>
    <row r="80" spans="1:5" x14ac:dyDescent="0.3">
      <c r="A80" s="71" t="s">
        <v>120</v>
      </c>
      <c r="B80" s="72">
        <v>0</v>
      </c>
      <c r="C80" s="73">
        <v>3000</v>
      </c>
      <c r="D80" s="74">
        <f t="shared" si="6"/>
        <v>0</v>
      </c>
      <c r="E80" s="83"/>
    </row>
    <row r="81" spans="1:5" x14ac:dyDescent="0.3">
      <c r="A81" s="71" t="s">
        <v>101</v>
      </c>
      <c r="B81" s="72">
        <v>0</v>
      </c>
      <c r="C81" s="73">
        <v>0</v>
      </c>
      <c r="D81" s="74">
        <f t="shared" si="6"/>
        <v>0</v>
      </c>
      <c r="E81" s="83"/>
    </row>
    <row r="82" spans="1:5" x14ac:dyDescent="0.3">
      <c r="A82" s="198" t="s">
        <v>136</v>
      </c>
      <c r="B82" s="199">
        <v>0</v>
      </c>
      <c r="C82" s="200">
        <v>35000</v>
      </c>
      <c r="D82" s="201">
        <f t="shared" si="6"/>
        <v>0</v>
      </c>
    </row>
    <row r="83" spans="1:5" x14ac:dyDescent="0.3">
      <c r="A83" s="198" t="s">
        <v>157</v>
      </c>
      <c r="B83" s="199">
        <v>0</v>
      </c>
      <c r="C83" s="200">
        <v>3000</v>
      </c>
      <c r="D83" s="201">
        <f t="shared" si="6"/>
        <v>0</v>
      </c>
    </row>
    <row r="84" spans="1:5" x14ac:dyDescent="0.3">
      <c r="A84" s="198" t="s">
        <v>158</v>
      </c>
      <c r="B84" s="199">
        <v>0</v>
      </c>
      <c r="C84" s="200">
        <v>3000</v>
      </c>
      <c r="D84" s="201">
        <f t="shared" si="6"/>
        <v>0</v>
      </c>
    </row>
    <row r="85" spans="1:5" x14ac:dyDescent="0.3">
      <c r="A85" s="198" t="s">
        <v>159</v>
      </c>
      <c r="B85" s="199">
        <v>0</v>
      </c>
      <c r="C85" s="200">
        <v>3000</v>
      </c>
      <c r="D85" s="201">
        <f>C85*B85</f>
        <v>0</v>
      </c>
    </row>
    <row r="86" spans="1:5" s="78" customFormat="1" x14ac:dyDescent="0.3">
      <c r="A86" s="36" t="s">
        <v>0</v>
      </c>
      <c r="B86" s="25"/>
      <c r="C86" s="61"/>
      <c r="D86" s="50">
        <f>SUM(D69:D78)</f>
        <v>41500</v>
      </c>
    </row>
    <row r="87" spans="1:5" s="84" customFormat="1" x14ac:dyDescent="0.3">
      <c r="A87" s="43" t="s">
        <v>51</v>
      </c>
      <c r="B87" s="25"/>
      <c r="C87" s="61"/>
      <c r="D87" s="30"/>
    </row>
    <row r="88" spans="1:5" x14ac:dyDescent="0.3">
      <c r="A88" s="71" t="s">
        <v>104</v>
      </c>
      <c r="B88" s="25">
        <v>0</v>
      </c>
      <c r="C88" s="73">
        <v>0</v>
      </c>
      <c r="D88" s="30">
        <f t="shared" ref="D88:D95" si="7">B88*C88</f>
        <v>0</v>
      </c>
    </row>
    <row r="89" spans="1:5" x14ac:dyDescent="0.3">
      <c r="A89" s="71" t="s">
        <v>107</v>
      </c>
      <c r="B89" s="25">
        <v>1</v>
      </c>
      <c r="C89" s="73">
        <v>4000</v>
      </c>
      <c r="D89" s="30">
        <f t="shared" si="7"/>
        <v>4000</v>
      </c>
    </row>
    <row r="90" spans="1:5" x14ac:dyDescent="0.3">
      <c r="A90" s="82" t="s">
        <v>49</v>
      </c>
      <c r="B90" s="72"/>
      <c r="C90" s="73">
        <v>4000</v>
      </c>
      <c r="D90" s="74">
        <f t="shared" si="7"/>
        <v>0</v>
      </c>
    </row>
    <row r="91" spans="1:5" x14ac:dyDescent="0.3">
      <c r="A91" s="71" t="s">
        <v>50</v>
      </c>
      <c r="B91" s="72">
        <v>1</v>
      </c>
      <c r="C91" s="73">
        <v>4000</v>
      </c>
      <c r="D91" s="74">
        <f t="shared" si="7"/>
        <v>4000</v>
      </c>
    </row>
    <row r="92" spans="1:5" x14ac:dyDescent="0.3">
      <c r="A92" s="71" t="s">
        <v>63</v>
      </c>
      <c r="B92" s="25">
        <v>0</v>
      </c>
      <c r="C92" s="73">
        <v>0</v>
      </c>
      <c r="D92" s="30">
        <f t="shared" si="7"/>
        <v>0</v>
      </c>
    </row>
    <row r="93" spans="1:5" x14ac:dyDescent="0.3">
      <c r="A93" s="71" t="s">
        <v>66</v>
      </c>
      <c r="B93" s="25">
        <v>0</v>
      </c>
      <c r="C93" s="73">
        <v>0</v>
      </c>
      <c r="D93" s="30">
        <f t="shared" si="7"/>
        <v>0</v>
      </c>
    </row>
    <row r="94" spans="1:5" x14ac:dyDescent="0.3">
      <c r="A94" s="71" t="s">
        <v>64</v>
      </c>
      <c r="B94" s="25">
        <v>0</v>
      </c>
      <c r="C94" s="73">
        <v>0</v>
      </c>
      <c r="D94" s="30">
        <f t="shared" si="7"/>
        <v>0</v>
      </c>
    </row>
    <row r="95" spans="1:5" x14ac:dyDescent="0.3">
      <c r="A95" s="71" t="s">
        <v>65</v>
      </c>
      <c r="B95" s="25">
        <v>0</v>
      </c>
      <c r="C95" s="73">
        <v>0</v>
      </c>
      <c r="D95" s="30">
        <f t="shared" si="7"/>
        <v>0</v>
      </c>
    </row>
    <row r="96" spans="1:5" x14ac:dyDescent="0.3">
      <c r="A96" s="89" t="s">
        <v>0</v>
      </c>
      <c r="B96" s="10"/>
      <c r="C96" s="11"/>
      <c r="D96" s="41">
        <f>D88+D89+D90+D91+D92+D93+D94+D95</f>
        <v>8000</v>
      </c>
    </row>
    <row r="97" spans="1:4" x14ac:dyDescent="0.3">
      <c r="A97" s="95" t="s">
        <v>141</v>
      </c>
      <c r="B97" s="10"/>
      <c r="C97" s="11"/>
      <c r="D97" s="41">
        <f>D67+D86+D96</f>
        <v>49500</v>
      </c>
    </row>
    <row r="98" spans="1:4" x14ac:dyDescent="0.3">
      <c r="A98" s="82" t="s">
        <v>128</v>
      </c>
      <c r="B98" s="90">
        <v>0</v>
      </c>
      <c r="C98" s="91">
        <v>2500</v>
      </c>
      <c r="D98" s="92">
        <f>C98*B98</f>
        <v>0</v>
      </c>
    </row>
    <row r="99" spans="1:4" x14ac:dyDescent="0.3">
      <c r="A99" s="157" t="s">
        <v>131</v>
      </c>
      <c r="B99" s="90"/>
      <c r="C99" s="91"/>
      <c r="D99" s="92"/>
    </row>
    <row r="100" spans="1:4" x14ac:dyDescent="0.3">
      <c r="A100" s="71" t="s">
        <v>125</v>
      </c>
      <c r="B100" s="90">
        <v>1</v>
      </c>
      <c r="C100" s="91">
        <v>75</v>
      </c>
      <c r="D100" s="92">
        <f>C100*B100</f>
        <v>75</v>
      </c>
    </row>
    <row r="101" spans="1:4" x14ac:dyDescent="0.3">
      <c r="A101" s="71" t="s">
        <v>127</v>
      </c>
      <c r="B101" s="90">
        <v>1</v>
      </c>
      <c r="C101" s="91">
        <v>175</v>
      </c>
      <c r="D101" s="92">
        <f>C101*B101</f>
        <v>175</v>
      </c>
    </row>
    <row r="102" spans="1:4" x14ac:dyDescent="0.3">
      <c r="A102" s="95"/>
      <c r="B102" s="90"/>
      <c r="C102" s="91"/>
      <c r="D102" s="92">
        <f>SUM(D100:D101)</f>
        <v>250</v>
      </c>
    </row>
    <row r="103" spans="1:4" ht="15" thickBot="1" x14ac:dyDescent="0.35">
      <c r="A103" s="104" t="s">
        <v>149</v>
      </c>
      <c r="B103" s="44"/>
      <c r="C103" s="45"/>
      <c r="D103" s="46">
        <f>D8+D22+D31+D39+D42+D48+D56+D61+D67+D86+D96+D98+D102</f>
        <v>51750</v>
      </c>
    </row>
    <row r="105" spans="1:4" x14ac:dyDescent="0.3">
      <c r="A105" s="108" t="s">
        <v>87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2:D105"/>
  <sheetViews>
    <sheetView topLeftCell="A81" workbookViewId="0">
      <selection activeCell="D98" sqref="D98"/>
    </sheetView>
  </sheetViews>
  <sheetFormatPr baseColWidth="10" defaultColWidth="11.44140625" defaultRowHeight="14.4" x14ac:dyDescent="0.3"/>
  <cols>
    <col min="1" max="1" width="41.77734375" style="78" customWidth="1"/>
    <col min="2" max="2" width="11.44140625" customWidth="1"/>
    <col min="3" max="3" width="11.109375" style="78" customWidth="1"/>
    <col min="4" max="4" width="19" style="78" customWidth="1"/>
  </cols>
  <sheetData>
    <row r="2" spans="1:4" ht="17.399999999999999" x14ac:dyDescent="0.3">
      <c r="A2" s="122" t="s">
        <v>152</v>
      </c>
      <c r="B2" s="5"/>
      <c r="C2" s="121"/>
      <c r="D2" s="121"/>
    </row>
    <row r="3" spans="1:4" ht="15" thickBot="1" x14ac:dyDescent="0.35">
      <c r="A3" s="121"/>
      <c r="B3" s="5"/>
      <c r="C3" s="121"/>
      <c r="D3" s="121"/>
    </row>
    <row r="4" spans="1:4" ht="16.2" thickBot="1" x14ac:dyDescent="0.35">
      <c r="A4" s="124" t="s">
        <v>6</v>
      </c>
      <c r="B4" s="38" t="s">
        <v>3</v>
      </c>
      <c r="C4" s="126" t="s">
        <v>4</v>
      </c>
      <c r="D4" s="127" t="s">
        <v>5</v>
      </c>
    </row>
    <row r="5" spans="1:4" x14ac:dyDescent="0.3">
      <c r="A5" s="128" t="s">
        <v>7</v>
      </c>
      <c r="B5" s="65"/>
      <c r="C5" s="129"/>
      <c r="D5" s="130"/>
    </row>
    <row r="6" spans="1:4" x14ac:dyDescent="0.3">
      <c r="A6" s="131" t="s">
        <v>109</v>
      </c>
      <c r="B6" s="53"/>
      <c r="C6" s="132"/>
      <c r="D6" s="133"/>
    </row>
    <row r="7" spans="1:4" x14ac:dyDescent="0.3">
      <c r="A7" s="116" t="s">
        <v>54</v>
      </c>
      <c r="B7" s="51">
        <v>0</v>
      </c>
      <c r="C7" s="117">
        <v>0</v>
      </c>
      <c r="D7" s="118">
        <f>B7*C7</f>
        <v>0</v>
      </c>
    </row>
    <row r="8" spans="1:4" x14ac:dyDescent="0.3">
      <c r="A8" s="134" t="s">
        <v>0</v>
      </c>
      <c r="B8" s="58"/>
      <c r="C8" s="135"/>
      <c r="D8" s="59">
        <f>D7</f>
        <v>0</v>
      </c>
    </row>
    <row r="9" spans="1:4" x14ac:dyDescent="0.3">
      <c r="A9" s="36" t="s">
        <v>110</v>
      </c>
      <c r="B9" s="32"/>
      <c r="C9" s="137"/>
      <c r="D9" s="138"/>
    </row>
    <row r="10" spans="1:4" x14ac:dyDescent="0.3">
      <c r="A10" s="21" t="s">
        <v>11</v>
      </c>
      <c r="B10" s="8"/>
      <c r="C10" s="22" t="s">
        <v>1</v>
      </c>
      <c r="D10" s="88"/>
    </row>
    <row r="11" spans="1:4" x14ac:dyDescent="0.3">
      <c r="A11" s="21" t="s">
        <v>12</v>
      </c>
      <c r="B11" s="8"/>
      <c r="C11" s="22" t="s">
        <v>1</v>
      </c>
      <c r="D11" s="88"/>
    </row>
    <row r="12" spans="1:4" x14ac:dyDescent="0.3">
      <c r="A12" s="21" t="s">
        <v>13</v>
      </c>
      <c r="B12" s="8"/>
      <c r="C12" s="22" t="s">
        <v>1</v>
      </c>
      <c r="D12" s="88"/>
    </row>
    <row r="13" spans="1:4" x14ac:dyDescent="0.3">
      <c r="A13" s="21" t="s">
        <v>14</v>
      </c>
      <c r="B13" s="8"/>
      <c r="C13" s="22" t="s">
        <v>1</v>
      </c>
      <c r="D13" s="70"/>
    </row>
    <row r="14" spans="1:4" x14ac:dyDescent="0.3">
      <c r="A14" s="21" t="s">
        <v>15</v>
      </c>
      <c r="B14" s="8"/>
      <c r="C14" s="22" t="s">
        <v>1</v>
      </c>
      <c r="D14" s="70"/>
    </row>
    <row r="15" spans="1:4" x14ac:dyDescent="0.3">
      <c r="A15" s="21" t="s">
        <v>16</v>
      </c>
      <c r="B15" s="8"/>
      <c r="C15" s="22">
        <v>0</v>
      </c>
      <c r="D15" s="88">
        <f t="shared" ref="D15:D20" si="0">B15*C15</f>
        <v>0</v>
      </c>
    </row>
    <row r="16" spans="1:4" x14ac:dyDescent="0.3">
      <c r="A16" s="21" t="s">
        <v>17</v>
      </c>
      <c r="B16" s="8"/>
      <c r="C16" s="22">
        <v>0</v>
      </c>
      <c r="D16" s="88">
        <f t="shared" si="0"/>
        <v>0</v>
      </c>
    </row>
    <row r="17" spans="1:4" x14ac:dyDescent="0.3">
      <c r="A17" s="21" t="s">
        <v>18</v>
      </c>
      <c r="B17" s="8"/>
      <c r="C17" s="22">
        <v>0</v>
      </c>
      <c r="D17" s="88">
        <f t="shared" si="0"/>
        <v>0</v>
      </c>
    </row>
    <row r="18" spans="1:4" x14ac:dyDescent="0.3">
      <c r="A18" s="21" t="s">
        <v>19</v>
      </c>
      <c r="B18" s="8"/>
      <c r="C18" s="22">
        <v>0</v>
      </c>
      <c r="D18" s="88">
        <f t="shared" si="0"/>
        <v>0</v>
      </c>
    </row>
    <row r="19" spans="1:4" x14ac:dyDescent="0.3">
      <c r="A19" s="21" t="s">
        <v>20</v>
      </c>
      <c r="B19" s="8"/>
      <c r="C19" s="22">
        <v>0</v>
      </c>
      <c r="D19" s="88">
        <f t="shared" si="0"/>
        <v>0</v>
      </c>
    </row>
    <row r="20" spans="1:4" x14ac:dyDescent="0.3">
      <c r="A20" s="21" t="s">
        <v>21</v>
      </c>
      <c r="B20" s="8"/>
      <c r="C20" s="22">
        <v>0</v>
      </c>
      <c r="D20" s="88">
        <f t="shared" si="0"/>
        <v>0</v>
      </c>
    </row>
    <row r="21" spans="1:4" x14ac:dyDescent="0.3">
      <c r="A21" s="71" t="s">
        <v>70</v>
      </c>
      <c r="B21" s="25">
        <v>0</v>
      </c>
      <c r="C21" s="73">
        <v>0</v>
      </c>
      <c r="D21" s="94">
        <f>B21*C21</f>
        <v>0</v>
      </c>
    </row>
    <row r="22" spans="1:4" x14ac:dyDescent="0.3">
      <c r="A22" s="89" t="s">
        <v>0</v>
      </c>
      <c r="B22" s="10"/>
      <c r="C22" s="91"/>
      <c r="D22" s="92">
        <f>SUM(D10:D21)</f>
        <v>0</v>
      </c>
    </row>
    <row r="23" spans="1:4" x14ac:dyDescent="0.3">
      <c r="A23" s="36" t="s">
        <v>111</v>
      </c>
      <c r="B23" s="33"/>
      <c r="C23" s="137"/>
      <c r="D23" s="138"/>
    </row>
    <row r="24" spans="1:4" x14ac:dyDescent="0.3">
      <c r="A24" s="139" t="s">
        <v>23</v>
      </c>
      <c r="B24" s="7"/>
      <c r="C24" s="141" t="s">
        <v>1</v>
      </c>
      <c r="D24" s="142"/>
    </row>
    <row r="25" spans="1:4" x14ac:dyDescent="0.3">
      <c r="A25" s="21" t="s">
        <v>24</v>
      </c>
      <c r="B25" s="8"/>
      <c r="C25" s="143" t="s">
        <v>1</v>
      </c>
      <c r="D25" s="88"/>
    </row>
    <row r="26" spans="1:4" x14ac:dyDescent="0.3">
      <c r="A26" s="21" t="s">
        <v>25</v>
      </c>
      <c r="B26" s="8">
        <v>0</v>
      </c>
      <c r="C26" s="22">
        <v>0</v>
      </c>
      <c r="D26" s="70">
        <f>B26*C26</f>
        <v>0</v>
      </c>
    </row>
    <row r="27" spans="1:4" x14ac:dyDescent="0.3">
      <c r="A27" s="71" t="s">
        <v>53</v>
      </c>
      <c r="B27" s="25"/>
      <c r="C27" s="143" t="s">
        <v>1</v>
      </c>
      <c r="D27" s="74"/>
    </row>
    <row r="28" spans="1:4" x14ac:dyDescent="0.3">
      <c r="A28" s="71" t="s">
        <v>26</v>
      </c>
      <c r="B28" s="25"/>
      <c r="C28" s="143" t="s">
        <v>1</v>
      </c>
      <c r="D28" s="74"/>
    </row>
    <row r="29" spans="1:4" x14ac:dyDescent="0.3">
      <c r="A29" s="21" t="s">
        <v>27</v>
      </c>
      <c r="B29" s="8"/>
      <c r="C29" s="143" t="s">
        <v>1</v>
      </c>
      <c r="D29" s="88"/>
    </row>
    <row r="30" spans="1:4" x14ac:dyDescent="0.3">
      <c r="A30" s="21" t="s">
        <v>28</v>
      </c>
      <c r="B30" s="8"/>
      <c r="C30" s="143"/>
      <c r="D30" s="88">
        <v>0</v>
      </c>
    </row>
    <row r="31" spans="1:4" x14ac:dyDescent="0.3">
      <c r="A31" s="89" t="s">
        <v>0</v>
      </c>
      <c r="B31" s="10"/>
      <c r="C31" s="91"/>
      <c r="D31" s="92">
        <f>SUM(D24:D30)</f>
        <v>0</v>
      </c>
    </row>
    <row r="32" spans="1:4" x14ac:dyDescent="0.3">
      <c r="A32" s="36" t="s">
        <v>112</v>
      </c>
      <c r="B32" s="25"/>
      <c r="C32" s="93"/>
      <c r="D32" s="94"/>
    </row>
    <row r="33" spans="1:4" x14ac:dyDescent="0.3">
      <c r="A33" s="21" t="s">
        <v>30</v>
      </c>
      <c r="B33" s="8"/>
      <c r="C33" s="143" t="s">
        <v>1</v>
      </c>
      <c r="D33" s="70">
        <v>0</v>
      </c>
    </row>
    <row r="34" spans="1:4" x14ac:dyDescent="0.3">
      <c r="A34" s="21" t="s">
        <v>31</v>
      </c>
      <c r="B34" s="8"/>
      <c r="C34" s="143" t="s">
        <v>1</v>
      </c>
      <c r="D34" s="70">
        <v>0</v>
      </c>
    </row>
    <row r="35" spans="1:4" x14ac:dyDescent="0.3">
      <c r="A35" s="21" t="s">
        <v>32</v>
      </c>
      <c r="B35" s="8"/>
      <c r="C35" s="22"/>
      <c r="D35" s="70">
        <f>C35</f>
        <v>0</v>
      </c>
    </row>
    <row r="36" spans="1:4" x14ac:dyDescent="0.3">
      <c r="A36" s="21" t="s">
        <v>33</v>
      </c>
      <c r="B36" s="8"/>
      <c r="C36" s="22"/>
      <c r="D36" s="70">
        <f>C36</f>
        <v>0</v>
      </c>
    </row>
    <row r="37" spans="1:4" x14ac:dyDescent="0.3">
      <c r="A37" s="21" t="s">
        <v>34</v>
      </c>
      <c r="B37" s="8">
        <v>0</v>
      </c>
      <c r="C37" s="22">
        <v>25</v>
      </c>
      <c r="D37" s="88">
        <f>B37*C37</f>
        <v>0</v>
      </c>
    </row>
    <row r="38" spans="1:4" x14ac:dyDescent="0.3">
      <c r="A38" s="21" t="s">
        <v>55</v>
      </c>
      <c r="B38" s="8">
        <v>0</v>
      </c>
      <c r="C38" s="144">
        <v>500</v>
      </c>
      <c r="D38" s="88">
        <f>B38*C38</f>
        <v>0</v>
      </c>
    </row>
    <row r="39" spans="1:4" x14ac:dyDescent="0.3">
      <c r="A39" s="89" t="s">
        <v>0</v>
      </c>
      <c r="B39" s="10"/>
      <c r="C39" s="91"/>
      <c r="D39" s="92">
        <f>SUM(D33:D38)</f>
        <v>0</v>
      </c>
    </row>
    <row r="40" spans="1:4" x14ac:dyDescent="0.3">
      <c r="A40" s="36" t="s">
        <v>113</v>
      </c>
      <c r="B40" s="25"/>
      <c r="C40" s="93"/>
      <c r="D40" s="94"/>
    </row>
    <row r="41" spans="1:4" x14ac:dyDescent="0.3">
      <c r="A41" s="21" t="s">
        <v>56</v>
      </c>
      <c r="B41" s="160">
        <v>0</v>
      </c>
      <c r="C41" s="161">
        <v>1500</v>
      </c>
      <c r="D41" s="162">
        <f>C41*B41</f>
        <v>0</v>
      </c>
    </row>
    <row r="42" spans="1:4" x14ac:dyDescent="0.3">
      <c r="A42" s="89" t="s">
        <v>0</v>
      </c>
      <c r="B42" s="10"/>
      <c r="C42" s="91"/>
      <c r="D42" s="92">
        <f>D41</f>
        <v>0</v>
      </c>
    </row>
    <row r="43" spans="1:4" ht="15" thickBot="1" x14ac:dyDescent="0.35">
      <c r="A43" s="95" t="s">
        <v>58</v>
      </c>
      <c r="B43" s="14"/>
      <c r="C43" s="97"/>
      <c r="D43" s="150">
        <f>D8+D22+D31+D39+D42</f>
        <v>0</v>
      </c>
    </row>
    <row r="44" spans="1:4" ht="15" thickBot="1" x14ac:dyDescent="0.35">
      <c r="A44" s="98" t="s">
        <v>8</v>
      </c>
      <c r="B44" s="68"/>
      <c r="C44" s="99"/>
      <c r="D44" s="100"/>
    </row>
    <row r="45" spans="1:4" x14ac:dyDescent="0.3">
      <c r="A45" s="36" t="s">
        <v>36</v>
      </c>
      <c r="B45" s="25"/>
      <c r="C45" s="93"/>
      <c r="D45" s="94"/>
    </row>
    <row r="46" spans="1:4" x14ac:dyDescent="0.3">
      <c r="A46" s="21" t="s">
        <v>75</v>
      </c>
      <c r="B46" s="8"/>
      <c r="C46" s="22">
        <v>2000</v>
      </c>
      <c r="D46" s="167">
        <f>B46*C46</f>
        <v>0</v>
      </c>
    </row>
    <row r="47" spans="1:4" x14ac:dyDescent="0.3">
      <c r="A47" s="21" t="s">
        <v>57</v>
      </c>
      <c r="B47" s="8">
        <v>0</v>
      </c>
      <c r="C47" s="22">
        <v>1000</v>
      </c>
      <c r="D47" s="70">
        <f>C47*B47</f>
        <v>0</v>
      </c>
    </row>
    <row r="48" spans="1:4" x14ac:dyDescent="0.3">
      <c r="A48" s="89" t="s">
        <v>0</v>
      </c>
      <c r="B48" s="10"/>
      <c r="C48" s="91"/>
      <c r="D48" s="92">
        <f>SUM(D46:D47)</f>
        <v>0</v>
      </c>
    </row>
    <row r="49" spans="1:4" x14ac:dyDescent="0.3">
      <c r="A49" s="43" t="s">
        <v>69</v>
      </c>
      <c r="B49" s="25"/>
      <c r="C49" s="93"/>
      <c r="D49" s="94"/>
    </row>
    <row r="50" spans="1:4" x14ac:dyDescent="0.3">
      <c r="A50" s="21" t="s">
        <v>140</v>
      </c>
      <c r="B50" s="8">
        <v>0</v>
      </c>
      <c r="C50" s="22">
        <v>0</v>
      </c>
      <c r="D50" s="70">
        <v>0</v>
      </c>
    </row>
    <row r="51" spans="1:4" x14ac:dyDescent="0.3">
      <c r="A51" s="71" t="s">
        <v>39</v>
      </c>
      <c r="B51" s="72">
        <v>0</v>
      </c>
      <c r="C51" s="73">
        <v>2000</v>
      </c>
      <c r="D51" s="74">
        <f>B51*C51</f>
        <v>0</v>
      </c>
    </row>
    <row r="52" spans="1:4" x14ac:dyDescent="0.3">
      <c r="A52" s="71" t="s">
        <v>72</v>
      </c>
      <c r="B52" s="72">
        <v>0</v>
      </c>
      <c r="C52" s="73">
        <v>0</v>
      </c>
      <c r="D52" s="74">
        <f>B52*C52</f>
        <v>0</v>
      </c>
    </row>
    <row r="53" spans="1:4" x14ac:dyDescent="0.3">
      <c r="A53" s="71" t="s">
        <v>73</v>
      </c>
      <c r="B53" s="72">
        <v>0</v>
      </c>
      <c r="C53" s="73">
        <v>0</v>
      </c>
      <c r="D53" s="74">
        <f>B53*C53</f>
        <v>0</v>
      </c>
    </row>
    <row r="54" spans="1:4" x14ac:dyDescent="0.3">
      <c r="A54" s="71" t="s">
        <v>74</v>
      </c>
      <c r="B54" s="72">
        <v>1</v>
      </c>
      <c r="C54" s="73">
        <v>2000</v>
      </c>
      <c r="D54" s="74">
        <f>B54*C54</f>
        <v>2000</v>
      </c>
    </row>
    <row r="55" spans="1:4" x14ac:dyDescent="0.3">
      <c r="A55" s="71" t="s">
        <v>139</v>
      </c>
      <c r="B55" s="72">
        <v>0</v>
      </c>
      <c r="C55" s="73">
        <v>25000</v>
      </c>
      <c r="D55" s="74">
        <f>B55*C55</f>
        <v>0</v>
      </c>
    </row>
    <row r="56" spans="1:4" x14ac:dyDescent="0.3">
      <c r="A56" s="89" t="s">
        <v>0</v>
      </c>
      <c r="B56" s="10"/>
      <c r="C56" s="91"/>
      <c r="D56" s="92">
        <f>D50+D51+D52+D53+D54</f>
        <v>2000</v>
      </c>
    </row>
    <row r="57" spans="1:4" x14ac:dyDescent="0.3">
      <c r="A57" s="36" t="s">
        <v>40</v>
      </c>
      <c r="B57" s="25"/>
      <c r="C57" s="93"/>
      <c r="D57" s="94"/>
    </row>
    <row r="58" spans="1:4" x14ac:dyDescent="0.3">
      <c r="A58" s="21" t="s">
        <v>41</v>
      </c>
      <c r="B58" s="8"/>
      <c r="C58" s="22"/>
      <c r="D58" s="70"/>
    </row>
    <row r="59" spans="1:4" x14ac:dyDescent="0.3">
      <c r="A59" s="71" t="s">
        <v>121</v>
      </c>
      <c r="B59" s="60"/>
      <c r="C59" s="73"/>
      <c r="D59" s="74"/>
    </row>
    <row r="60" spans="1:4" x14ac:dyDescent="0.3">
      <c r="A60" s="71" t="s">
        <v>84</v>
      </c>
      <c r="B60" s="72">
        <v>0</v>
      </c>
      <c r="C60" s="73">
        <v>3500</v>
      </c>
      <c r="D60" s="74">
        <f>B60*C60</f>
        <v>0</v>
      </c>
    </row>
    <row r="61" spans="1:4" x14ac:dyDescent="0.3">
      <c r="A61" s="89" t="s">
        <v>0</v>
      </c>
      <c r="B61" s="10"/>
      <c r="C61" s="91"/>
      <c r="D61" s="92">
        <f>SUM(D58:D59)</f>
        <v>0</v>
      </c>
    </row>
    <row r="62" spans="1:4" ht="15" thickBot="1" x14ac:dyDescent="0.35">
      <c r="A62" s="95" t="s">
        <v>59</v>
      </c>
      <c r="B62" s="14"/>
      <c r="C62" s="97"/>
      <c r="D62" s="150">
        <f>D48+D56+D61</f>
        <v>2000</v>
      </c>
    </row>
    <row r="63" spans="1:4" ht="15" thickBot="1" x14ac:dyDescent="0.35">
      <c r="A63" s="98" t="s">
        <v>135</v>
      </c>
      <c r="B63" s="68"/>
      <c r="C63" s="99"/>
      <c r="D63" s="100"/>
    </row>
    <row r="64" spans="1:4" x14ac:dyDescent="0.3">
      <c r="A64" s="36" t="s">
        <v>85</v>
      </c>
      <c r="B64" s="25"/>
      <c r="C64" s="93"/>
      <c r="D64" s="94"/>
    </row>
    <row r="65" spans="1:4" x14ac:dyDescent="0.3">
      <c r="A65" s="21" t="s">
        <v>43</v>
      </c>
      <c r="B65" s="8">
        <v>0</v>
      </c>
      <c r="C65" s="22">
        <v>0</v>
      </c>
      <c r="D65" s="88">
        <f>B65*C65</f>
        <v>0</v>
      </c>
    </row>
    <row r="66" spans="1:4" x14ac:dyDescent="0.3">
      <c r="A66" s="101" t="s">
        <v>76</v>
      </c>
      <c r="B66" s="8">
        <v>0</v>
      </c>
      <c r="C66" s="22">
        <v>0</v>
      </c>
      <c r="D66" s="88">
        <f>B66*C66</f>
        <v>0</v>
      </c>
    </row>
    <row r="67" spans="1:4" x14ac:dyDescent="0.3">
      <c r="A67" s="21" t="s">
        <v>86</v>
      </c>
      <c r="B67" s="8"/>
      <c r="C67" s="22"/>
      <c r="D67" s="145">
        <f>D65+D66</f>
        <v>0</v>
      </c>
    </row>
    <row r="68" spans="1:4" x14ac:dyDescent="0.3">
      <c r="A68" s="102" t="s">
        <v>44</v>
      </c>
      <c r="B68" s="8"/>
      <c r="C68" s="22"/>
      <c r="D68" s="70"/>
    </row>
    <row r="69" spans="1:4" x14ac:dyDescent="0.3">
      <c r="A69" s="71" t="s">
        <v>45</v>
      </c>
      <c r="B69" s="25">
        <v>1</v>
      </c>
      <c r="C69" s="73">
        <v>4500</v>
      </c>
      <c r="D69" s="74">
        <f t="shared" ref="D69:D75" si="1">B69*C69</f>
        <v>4500</v>
      </c>
    </row>
    <row r="70" spans="1:4" x14ac:dyDescent="0.3">
      <c r="A70" s="71" t="s">
        <v>46</v>
      </c>
      <c r="B70" s="25">
        <v>1</v>
      </c>
      <c r="C70" s="73">
        <v>3000</v>
      </c>
      <c r="D70" s="74">
        <f t="shared" si="1"/>
        <v>3000</v>
      </c>
    </row>
    <row r="71" spans="1:4" x14ac:dyDescent="0.3">
      <c r="A71" s="71" t="s">
        <v>47</v>
      </c>
      <c r="B71" s="25">
        <v>1</v>
      </c>
      <c r="C71" s="73">
        <v>3000</v>
      </c>
      <c r="D71" s="74">
        <f t="shared" si="1"/>
        <v>3000</v>
      </c>
    </row>
    <row r="72" spans="1:4" x14ac:dyDescent="0.3">
      <c r="A72" s="71" t="s">
        <v>48</v>
      </c>
      <c r="B72" s="25">
        <v>1</v>
      </c>
      <c r="C72" s="73">
        <v>3000</v>
      </c>
      <c r="D72" s="74">
        <f t="shared" si="1"/>
        <v>3000</v>
      </c>
    </row>
    <row r="73" spans="1:4" x14ac:dyDescent="0.3">
      <c r="A73" s="71" t="s">
        <v>78</v>
      </c>
      <c r="B73" s="25">
        <v>0</v>
      </c>
      <c r="C73" s="73">
        <v>0</v>
      </c>
      <c r="D73" s="74">
        <f>B73*C73</f>
        <v>0</v>
      </c>
    </row>
    <row r="74" spans="1:4" x14ac:dyDescent="0.3">
      <c r="A74" s="71" t="s">
        <v>79</v>
      </c>
      <c r="B74" s="163">
        <v>1</v>
      </c>
      <c r="C74" s="164">
        <v>3000</v>
      </c>
      <c r="D74" s="165">
        <f t="shared" si="1"/>
        <v>3000</v>
      </c>
    </row>
    <row r="75" spans="1:4" x14ac:dyDescent="0.3">
      <c r="A75" s="71" t="s">
        <v>81</v>
      </c>
      <c r="B75" s="25">
        <v>0</v>
      </c>
      <c r="C75" s="73">
        <v>0</v>
      </c>
      <c r="D75" s="74">
        <f t="shared" si="1"/>
        <v>0</v>
      </c>
    </row>
    <row r="76" spans="1:4" x14ac:dyDescent="0.3">
      <c r="A76" s="71" t="s">
        <v>118</v>
      </c>
      <c r="B76" s="25">
        <v>0</v>
      </c>
      <c r="C76" s="73">
        <v>0</v>
      </c>
      <c r="D76" s="74">
        <f t="shared" ref="D76:D81" si="2">B76*C76</f>
        <v>0</v>
      </c>
    </row>
    <row r="77" spans="1:4" x14ac:dyDescent="0.3">
      <c r="A77" s="71" t="s">
        <v>82</v>
      </c>
      <c r="B77" s="72">
        <v>0</v>
      </c>
      <c r="C77" s="73">
        <v>0</v>
      </c>
      <c r="D77" s="74">
        <f t="shared" si="2"/>
        <v>0</v>
      </c>
    </row>
    <row r="78" spans="1:4" x14ac:dyDescent="0.3">
      <c r="A78" s="198" t="s">
        <v>92</v>
      </c>
      <c r="B78" s="199">
        <v>1</v>
      </c>
      <c r="C78" s="200">
        <v>25000</v>
      </c>
      <c r="D78" s="201">
        <f t="shared" si="2"/>
        <v>25000</v>
      </c>
    </row>
    <row r="79" spans="1:4" x14ac:dyDescent="0.3">
      <c r="A79" s="71" t="s">
        <v>100</v>
      </c>
      <c r="B79" s="72">
        <v>0</v>
      </c>
      <c r="C79" s="73">
        <v>15000</v>
      </c>
      <c r="D79" s="74">
        <f t="shared" si="2"/>
        <v>0</v>
      </c>
    </row>
    <row r="80" spans="1:4" x14ac:dyDescent="0.3">
      <c r="A80" s="71" t="s">
        <v>120</v>
      </c>
      <c r="B80" s="72">
        <v>0</v>
      </c>
      <c r="C80" s="73">
        <v>3000</v>
      </c>
      <c r="D80" s="74">
        <f t="shared" si="2"/>
        <v>0</v>
      </c>
    </row>
    <row r="81" spans="1:4" x14ac:dyDescent="0.3">
      <c r="A81" s="71" t="s">
        <v>101</v>
      </c>
      <c r="B81" s="72">
        <v>0</v>
      </c>
      <c r="C81" s="73">
        <v>0</v>
      </c>
      <c r="D81" s="74">
        <f t="shared" si="2"/>
        <v>0</v>
      </c>
    </row>
    <row r="82" spans="1:4" x14ac:dyDescent="0.3">
      <c r="A82" s="198" t="s">
        <v>136</v>
      </c>
      <c r="B82" s="199">
        <v>0</v>
      </c>
      <c r="C82" s="200">
        <v>35000</v>
      </c>
      <c r="D82" s="201">
        <f>B82*C82</f>
        <v>0</v>
      </c>
    </row>
    <row r="83" spans="1:4" x14ac:dyDescent="0.3">
      <c r="A83" s="198" t="s">
        <v>157</v>
      </c>
      <c r="B83" s="199">
        <v>0</v>
      </c>
      <c r="C83" s="200">
        <v>3000</v>
      </c>
      <c r="D83" s="201">
        <f>B83*C83</f>
        <v>0</v>
      </c>
    </row>
    <row r="84" spans="1:4" x14ac:dyDescent="0.3">
      <c r="A84" s="198" t="s">
        <v>158</v>
      </c>
      <c r="B84" s="199">
        <v>0</v>
      </c>
      <c r="C84" s="200">
        <v>3000</v>
      </c>
      <c r="D84" s="201">
        <f>B84*C84</f>
        <v>0</v>
      </c>
    </row>
    <row r="85" spans="1:4" x14ac:dyDescent="0.3">
      <c r="A85" s="198" t="s">
        <v>159</v>
      </c>
      <c r="B85" s="199">
        <v>0</v>
      </c>
      <c r="C85" s="200">
        <v>3000</v>
      </c>
      <c r="D85" s="201">
        <f>C85*B85</f>
        <v>0</v>
      </c>
    </row>
    <row r="86" spans="1:4" s="84" customFormat="1" x14ac:dyDescent="0.3">
      <c r="A86" s="36" t="s">
        <v>0</v>
      </c>
      <c r="B86" s="25"/>
      <c r="C86" s="73"/>
      <c r="D86" s="103">
        <f>SUM(D69:D78)</f>
        <v>41500</v>
      </c>
    </row>
    <row r="87" spans="1:4" x14ac:dyDescent="0.3">
      <c r="A87" s="43" t="s">
        <v>51</v>
      </c>
      <c r="B87" s="25"/>
      <c r="C87" s="73"/>
      <c r="D87" s="74"/>
    </row>
    <row r="88" spans="1:4" x14ac:dyDescent="0.3">
      <c r="A88" s="71" t="s">
        <v>105</v>
      </c>
      <c r="B88" s="72">
        <v>0</v>
      </c>
      <c r="C88" s="73">
        <v>4000</v>
      </c>
      <c r="D88" s="74">
        <f t="shared" ref="D88:D95" si="3">B88*C88</f>
        <v>0</v>
      </c>
    </row>
    <row r="89" spans="1:4" x14ac:dyDescent="0.3">
      <c r="A89" s="71" t="s">
        <v>107</v>
      </c>
      <c r="B89" s="25">
        <v>1</v>
      </c>
      <c r="C89" s="73">
        <v>4000</v>
      </c>
      <c r="D89" s="74">
        <f t="shared" si="3"/>
        <v>4000</v>
      </c>
    </row>
    <row r="90" spans="1:4" x14ac:dyDescent="0.3">
      <c r="A90" s="71" t="s">
        <v>99</v>
      </c>
      <c r="B90" s="72">
        <v>0</v>
      </c>
      <c r="C90" s="73">
        <v>0</v>
      </c>
      <c r="D90" s="74">
        <f t="shared" si="3"/>
        <v>0</v>
      </c>
    </row>
    <row r="91" spans="1:4" x14ac:dyDescent="0.3">
      <c r="A91" s="71" t="s">
        <v>50</v>
      </c>
      <c r="B91" s="163">
        <v>1</v>
      </c>
      <c r="C91" s="164">
        <v>4000</v>
      </c>
      <c r="D91" s="165">
        <f t="shared" si="3"/>
        <v>4000</v>
      </c>
    </row>
    <row r="92" spans="1:4" x14ac:dyDescent="0.3">
      <c r="A92" s="71" t="s">
        <v>63</v>
      </c>
      <c r="B92" s="25">
        <v>0</v>
      </c>
      <c r="C92" s="73">
        <v>0</v>
      </c>
      <c r="D92" s="74">
        <f t="shared" si="3"/>
        <v>0</v>
      </c>
    </row>
    <row r="93" spans="1:4" x14ac:dyDescent="0.3">
      <c r="A93" s="71" t="s">
        <v>66</v>
      </c>
      <c r="B93" s="25">
        <v>0</v>
      </c>
      <c r="C93" s="73">
        <v>0</v>
      </c>
      <c r="D93" s="74">
        <f t="shared" si="3"/>
        <v>0</v>
      </c>
    </row>
    <row r="94" spans="1:4" x14ac:dyDescent="0.3">
      <c r="A94" s="71" t="s">
        <v>64</v>
      </c>
      <c r="B94" s="25">
        <v>0</v>
      </c>
      <c r="C94" s="73">
        <v>0</v>
      </c>
      <c r="D94" s="74">
        <f t="shared" si="3"/>
        <v>0</v>
      </c>
    </row>
    <row r="95" spans="1:4" x14ac:dyDescent="0.3">
      <c r="A95" s="71" t="s">
        <v>65</v>
      </c>
      <c r="B95" s="10">
        <v>0</v>
      </c>
      <c r="C95" s="91">
        <v>0</v>
      </c>
      <c r="D95" s="74">
        <f t="shared" si="3"/>
        <v>0</v>
      </c>
    </row>
    <row r="96" spans="1:4" x14ac:dyDescent="0.3">
      <c r="A96" s="89" t="s">
        <v>0</v>
      </c>
      <c r="B96" s="10"/>
      <c r="C96" s="91"/>
      <c r="D96" s="92">
        <f>SUM(D88:D95)</f>
        <v>8000</v>
      </c>
    </row>
    <row r="97" spans="1:4" ht="15" thickBot="1" x14ac:dyDescent="0.35">
      <c r="A97" s="95" t="s">
        <v>141</v>
      </c>
      <c r="B97" s="44"/>
      <c r="C97" s="106"/>
      <c r="D97" s="148">
        <f>D67+D86+D96</f>
        <v>49500</v>
      </c>
    </row>
    <row r="98" spans="1:4" x14ac:dyDescent="0.3">
      <c r="A98" s="71" t="s">
        <v>128</v>
      </c>
      <c r="B98" s="90">
        <v>0</v>
      </c>
      <c r="C98" s="91">
        <v>2500</v>
      </c>
      <c r="D98" s="92">
        <v>0</v>
      </c>
    </row>
    <row r="99" spans="1:4" x14ac:dyDescent="0.3">
      <c r="A99" s="157" t="s">
        <v>131</v>
      </c>
      <c r="B99" s="90"/>
      <c r="C99" s="91"/>
      <c r="D99" s="92"/>
    </row>
    <row r="100" spans="1:4" x14ac:dyDescent="0.3">
      <c r="A100" s="71" t="s">
        <v>125</v>
      </c>
      <c r="B100" s="90">
        <v>1</v>
      </c>
      <c r="C100" s="91">
        <v>75</v>
      </c>
      <c r="D100" s="92">
        <f>C100*B100</f>
        <v>75</v>
      </c>
    </row>
    <row r="101" spans="1:4" x14ac:dyDescent="0.3">
      <c r="A101" s="71" t="s">
        <v>127</v>
      </c>
      <c r="B101" s="90">
        <v>1</v>
      </c>
      <c r="C101" s="91">
        <v>175</v>
      </c>
      <c r="D101" s="92">
        <f>C101*B101</f>
        <v>175</v>
      </c>
    </row>
    <row r="102" spans="1:4" x14ac:dyDescent="0.3">
      <c r="A102" s="95"/>
      <c r="B102" s="90"/>
      <c r="C102" s="91"/>
      <c r="D102" s="92">
        <f>SUM(D100:D101)</f>
        <v>250</v>
      </c>
    </row>
    <row r="103" spans="1:4" x14ac:dyDescent="0.3">
      <c r="A103" s="112" t="s">
        <v>151</v>
      </c>
      <c r="B103" s="109"/>
      <c r="C103" s="151"/>
      <c r="D103" s="110">
        <f>D43+D62+D97+D98+D102</f>
        <v>51750</v>
      </c>
    </row>
    <row r="105" spans="1:4" x14ac:dyDescent="0.3">
      <c r="A105" s="108" t="s">
        <v>87</v>
      </c>
    </row>
  </sheetData>
  <pageMargins left="0.70866141732283472" right="0.70866141732283472" top="0.7480314960629921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E160"/>
  <sheetViews>
    <sheetView topLeftCell="A22" zoomScale="90" zoomScaleNormal="90" zoomScalePageLayoutView="78" workbookViewId="0">
      <selection activeCell="D105" sqref="D105"/>
    </sheetView>
  </sheetViews>
  <sheetFormatPr baseColWidth="10" defaultColWidth="11.44140625" defaultRowHeight="14.4" x14ac:dyDescent="0.3"/>
  <cols>
    <col min="1" max="1" width="68.77734375" style="78" customWidth="1"/>
    <col min="2" max="2" width="11.109375" customWidth="1"/>
    <col min="3" max="3" width="9.77734375" customWidth="1"/>
    <col min="4" max="4" width="23.109375" customWidth="1"/>
  </cols>
  <sheetData>
    <row r="1" spans="1:4" ht="17.399999999999999" x14ac:dyDescent="0.3">
      <c r="A1" s="122" t="s">
        <v>154</v>
      </c>
      <c r="B1" s="5"/>
      <c r="C1" s="5"/>
      <c r="D1" s="5"/>
    </row>
    <row r="2" spans="1:4" x14ac:dyDescent="0.3">
      <c r="A2" s="121"/>
      <c r="B2" s="5"/>
      <c r="C2" s="5"/>
      <c r="D2" s="5"/>
    </row>
    <row r="3" spans="1:4" ht="18" thickBot="1" x14ac:dyDescent="0.35">
      <c r="A3" s="122"/>
      <c r="B3" s="13"/>
      <c r="C3" s="13"/>
      <c r="D3" s="13"/>
    </row>
    <row r="4" spans="1:4" ht="16.2" thickBot="1" x14ac:dyDescent="0.35">
      <c r="A4" s="124" t="s">
        <v>6</v>
      </c>
      <c r="B4" s="38" t="s">
        <v>3</v>
      </c>
      <c r="C4" s="39" t="s">
        <v>4</v>
      </c>
      <c r="D4" s="40" t="s">
        <v>5</v>
      </c>
    </row>
    <row r="5" spans="1:4" x14ac:dyDescent="0.3">
      <c r="A5" s="147" t="s">
        <v>7</v>
      </c>
      <c r="B5" s="65"/>
      <c r="C5" s="65"/>
      <c r="D5" s="66"/>
    </row>
    <row r="6" spans="1:4" x14ac:dyDescent="0.3">
      <c r="A6" s="131" t="s">
        <v>109</v>
      </c>
      <c r="B6" s="53"/>
      <c r="C6" s="53"/>
      <c r="D6" s="54"/>
    </row>
    <row r="7" spans="1:4" x14ac:dyDescent="0.3">
      <c r="A7" s="116" t="s">
        <v>88</v>
      </c>
      <c r="B7" s="117">
        <v>0</v>
      </c>
      <c r="C7" s="117">
        <v>0</v>
      </c>
      <c r="D7" s="118">
        <f>B7*C7</f>
        <v>0</v>
      </c>
    </row>
    <row r="8" spans="1:4" x14ac:dyDescent="0.3">
      <c r="A8" s="134" t="s">
        <v>0</v>
      </c>
      <c r="B8" s="58"/>
      <c r="C8" s="58"/>
      <c r="D8" s="59">
        <f>D7</f>
        <v>0</v>
      </c>
    </row>
    <row r="9" spans="1:4" x14ac:dyDescent="0.3">
      <c r="A9" s="36" t="s">
        <v>110</v>
      </c>
      <c r="B9" s="32"/>
      <c r="C9" s="33"/>
      <c r="D9" s="34"/>
    </row>
    <row r="10" spans="1:4" s="78" customFormat="1" x14ac:dyDescent="0.3">
      <c r="A10" s="21" t="s">
        <v>11</v>
      </c>
      <c r="B10" s="79">
        <v>0</v>
      </c>
      <c r="C10" s="22">
        <v>0</v>
      </c>
      <c r="D10" s="88">
        <f t="shared" ref="D10:D21" si="0">B10*C10</f>
        <v>0</v>
      </c>
    </row>
    <row r="11" spans="1:4" s="78" customFormat="1" x14ac:dyDescent="0.3">
      <c r="A11" s="21" t="s">
        <v>12</v>
      </c>
      <c r="B11" s="79">
        <v>0</v>
      </c>
      <c r="C11" s="22">
        <v>0</v>
      </c>
      <c r="D11" s="88">
        <f t="shared" si="0"/>
        <v>0</v>
      </c>
    </row>
    <row r="12" spans="1:4" s="78" customFormat="1" x14ac:dyDescent="0.3">
      <c r="A12" s="21" t="s">
        <v>13</v>
      </c>
      <c r="B12" s="79">
        <v>0</v>
      </c>
      <c r="C12" s="22">
        <v>0</v>
      </c>
      <c r="D12" s="88">
        <f t="shared" si="0"/>
        <v>0</v>
      </c>
    </row>
    <row r="13" spans="1:4" x14ac:dyDescent="0.3">
      <c r="A13" s="21" t="s">
        <v>14</v>
      </c>
      <c r="B13" s="8"/>
      <c r="C13" s="9">
        <v>0</v>
      </c>
      <c r="D13" s="19">
        <v>0</v>
      </c>
    </row>
    <row r="14" spans="1:4" x14ac:dyDescent="0.3">
      <c r="A14" s="21" t="s">
        <v>15</v>
      </c>
      <c r="B14" s="8"/>
      <c r="C14" s="9">
        <v>0</v>
      </c>
      <c r="D14" s="19">
        <v>0</v>
      </c>
    </row>
    <row r="15" spans="1:4" x14ac:dyDescent="0.3">
      <c r="A15" s="21" t="s">
        <v>16</v>
      </c>
      <c r="B15" s="8">
        <v>0</v>
      </c>
      <c r="C15" s="22">
        <v>0</v>
      </c>
      <c r="D15" s="18">
        <f t="shared" si="0"/>
        <v>0</v>
      </c>
    </row>
    <row r="16" spans="1:4" x14ac:dyDescent="0.3">
      <c r="A16" s="21" t="s">
        <v>17</v>
      </c>
      <c r="B16" s="8">
        <v>0</v>
      </c>
      <c r="C16" s="9">
        <v>0</v>
      </c>
      <c r="D16" s="18">
        <f t="shared" si="0"/>
        <v>0</v>
      </c>
    </row>
    <row r="17" spans="1:4" x14ac:dyDescent="0.3">
      <c r="A17" s="21" t="s">
        <v>18</v>
      </c>
      <c r="B17" s="8">
        <v>0</v>
      </c>
      <c r="C17" s="9">
        <v>0</v>
      </c>
      <c r="D17" s="18">
        <f t="shared" si="0"/>
        <v>0</v>
      </c>
    </row>
    <row r="18" spans="1:4" x14ac:dyDescent="0.3">
      <c r="A18" s="21" t="s">
        <v>19</v>
      </c>
      <c r="B18" s="8">
        <v>0</v>
      </c>
      <c r="C18" s="9">
        <v>0</v>
      </c>
      <c r="D18" s="18">
        <f t="shared" si="0"/>
        <v>0</v>
      </c>
    </row>
    <row r="19" spans="1:4" x14ac:dyDescent="0.3">
      <c r="A19" s="21" t="s">
        <v>20</v>
      </c>
      <c r="B19" s="8">
        <v>0</v>
      </c>
      <c r="C19" s="9">
        <v>0</v>
      </c>
      <c r="D19" s="18">
        <f t="shared" si="0"/>
        <v>0</v>
      </c>
    </row>
    <row r="20" spans="1:4" x14ac:dyDescent="0.3">
      <c r="A20" s="21" t="s">
        <v>21</v>
      </c>
      <c r="B20" s="8">
        <v>0</v>
      </c>
      <c r="C20" s="9">
        <v>0</v>
      </c>
      <c r="D20" s="18">
        <f t="shared" si="0"/>
        <v>0</v>
      </c>
    </row>
    <row r="21" spans="1:4" x14ac:dyDescent="0.3">
      <c r="A21" s="71" t="s">
        <v>71</v>
      </c>
      <c r="B21" s="25">
        <v>0</v>
      </c>
      <c r="C21" s="28">
        <v>0</v>
      </c>
      <c r="D21" s="35">
        <f t="shared" si="0"/>
        <v>0</v>
      </c>
    </row>
    <row r="22" spans="1:4" x14ac:dyDescent="0.3">
      <c r="A22" s="89" t="s">
        <v>0</v>
      </c>
      <c r="B22" s="10"/>
      <c r="C22" s="11"/>
      <c r="D22" s="41">
        <f>SUM(D10:D21)</f>
        <v>0</v>
      </c>
    </row>
    <row r="23" spans="1:4" x14ac:dyDescent="0.3">
      <c r="A23" s="36" t="s">
        <v>111</v>
      </c>
      <c r="B23" s="33"/>
      <c r="C23" s="33"/>
      <c r="D23" s="34"/>
    </row>
    <row r="24" spans="1:4" x14ac:dyDescent="0.3">
      <c r="A24" s="139" t="s">
        <v>23</v>
      </c>
      <c r="B24" s="7">
        <v>0</v>
      </c>
      <c r="C24" s="23">
        <v>0</v>
      </c>
      <c r="D24" s="29"/>
    </row>
    <row r="25" spans="1:4" x14ac:dyDescent="0.3">
      <c r="A25" s="21" t="s">
        <v>24</v>
      </c>
      <c r="B25" s="8">
        <v>0</v>
      </c>
      <c r="C25" s="20">
        <v>0</v>
      </c>
      <c r="D25" s="18"/>
    </row>
    <row r="26" spans="1:4" x14ac:dyDescent="0.3">
      <c r="A26" s="21" t="s">
        <v>25</v>
      </c>
      <c r="B26" s="8">
        <v>0</v>
      </c>
      <c r="C26" s="9">
        <v>0</v>
      </c>
      <c r="D26" s="19">
        <f>B26*C26</f>
        <v>0</v>
      </c>
    </row>
    <row r="27" spans="1:4" x14ac:dyDescent="0.3">
      <c r="A27" s="71" t="s">
        <v>53</v>
      </c>
      <c r="B27" s="25">
        <v>0</v>
      </c>
      <c r="C27" s="20">
        <v>0</v>
      </c>
      <c r="D27" s="30"/>
    </row>
    <row r="28" spans="1:4" x14ac:dyDescent="0.3">
      <c r="A28" s="71" t="s">
        <v>26</v>
      </c>
      <c r="B28" s="25">
        <v>0</v>
      </c>
      <c r="C28" s="20">
        <v>0</v>
      </c>
      <c r="D28" s="30"/>
    </row>
    <row r="29" spans="1:4" x14ac:dyDescent="0.3">
      <c r="A29" s="21" t="s">
        <v>27</v>
      </c>
      <c r="B29" s="8">
        <v>0</v>
      </c>
      <c r="C29" s="20">
        <v>0</v>
      </c>
      <c r="D29" s="18"/>
    </row>
    <row r="30" spans="1:4" x14ac:dyDescent="0.3">
      <c r="A30" s="172" t="s">
        <v>28</v>
      </c>
      <c r="B30" s="8">
        <v>1</v>
      </c>
      <c r="C30" s="20">
        <v>350</v>
      </c>
      <c r="D30" s="18">
        <f>B30*C30</f>
        <v>350</v>
      </c>
    </row>
    <row r="31" spans="1:4" x14ac:dyDescent="0.3">
      <c r="A31" s="89" t="s">
        <v>0</v>
      </c>
      <c r="B31" s="10"/>
      <c r="C31" s="11"/>
      <c r="D31" s="41">
        <f>SUM(D24:D30)</f>
        <v>350</v>
      </c>
    </row>
    <row r="32" spans="1:4" x14ac:dyDescent="0.3">
      <c r="A32" s="36" t="s">
        <v>112</v>
      </c>
      <c r="B32" s="25"/>
      <c r="C32" s="26"/>
      <c r="D32" s="35"/>
    </row>
    <row r="33" spans="1:4" x14ac:dyDescent="0.3">
      <c r="A33" s="21" t="s">
        <v>30</v>
      </c>
      <c r="B33" s="8">
        <v>1</v>
      </c>
      <c r="C33" s="9">
        <v>500</v>
      </c>
      <c r="D33" s="19">
        <f>C33</f>
        <v>500</v>
      </c>
    </row>
    <row r="34" spans="1:4" x14ac:dyDescent="0.3">
      <c r="A34" s="21" t="s">
        <v>31</v>
      </c>
      <c r="B34" s="8">
        <v>1</v>
      </c>
      <c r="C34" s="9">
        <v>200</v>
      </c>
      <c r="D34" s="19">
        <f>C34</f>
        <v>200</v>
      </c>
    </row>
    <row r="35" spans="1:4" x14ac:dyDescent="0.3">
      <c r="A35" s="21" t="s">
        <v>32</v>
      </c>
      <c r="B35" s="8">
        <v>1</v>
      </c>
      <c r="C35" s="22">
        <v>300</v>
      </c>
      <c r="D35" s="70">
        <f>C35</f>
        <v>300</v>
      </c>
    </row>
    <row r="36" spans="1:4" x14ac:dyDescent="0.3">
      <c r="A36" s="21" t="s">
        <v>33</v>
      </c>
      <c r="B36" s="8">
        <v>1</v>
      </c>
      <c r="C36" s="22">
        <v>5000</v>
      </c>
      <c r="D36" s="70">
        <f>C36</f>
        <v>5000</v>
      </c>
    </row>
    <row r="37" spans="1:4" x14ac:dyDescent="0.3">
      <c r="A37" s="21" t="s">
        <v>34</v>
      </c>
      <c r="B37" s="8">
        <v>10</v>
      </c>
      <c r="C37" s="9">
        <v>10</v>
      </c>
      <c r="D37" s="18">
        <f>B37*C37</f>
        <v>100</v>
      </c>
    </row>
    <row r="38" spans="1:4" x14ac:dyDescent="0.3">
      <c r="A38" s="21" t="s">
        <v>55</v>
      </c>
      <c r="B38" s="8">
        <v>0</v>
      </c>
      <c r="C38" s="12">
        <v>500</v>
      </c>
      <c r="D38" s="18">
        <f>B38*C38</f>
        <v>0</v>
      </c>
    </row>
    <row r="39" spans="1:4" x14ac:dyDescent="0.3">
      <c r="A39" s="89" t="s">
        <v>0</v>
      </c>
      <c r="B39" s="10"/>
      <c r="C39" s="11"/>
      <c r="D39" s="41">
        <f>SUM(D33:D38)</f>
        <v>6100</v>
      </c>
    </row>
    <row r="40" spans="1:4" x14ac:dyDescent="0.3">
      <c r="A40" s="36" t="s">
        <v>113</v>
      </c>
      <c r="B40" s="25"/>
      <c r="C40" s="26"/>
      <c r="D40" s="35"/>
    </row>
    <row r="41" spans="1:4" x14ac:dyDescent="0.3">
      <c r="A41" s="21" t="s">
        <v>56</v>
      </c>
      <c r="B41" s="173"/>
      <c r="C41" s="174"/>
      <c r="D41" s="19">
        <f>B41*C41</f>
        <v>0</v>
      </c>
    </row>
    <row r="42" spans="1:4" x14ac:dyDescent="0.3">
      <c r="A42" s="89" t="s">
        <v>0</v>
      </c>
      <c r="B42" s="10"/>
      <c r="C42" s="11"/>
      <c r="D42" s="41">
        <f>D41</f>
        <v>0</v>
      </c>
    </row>
    <row r="43" spans="1:4" ht="15" thickBot="1" x14ac:dyDescent="0.35">
      <c r="A43" s="95" t="s">
        <v>58</v>
      </c>
      <c r="B43" s="14"/>
      <c r="C43" s="15"/>
      <c r="D43" s="115">
        <f>D8+D22+D31+D39+D42</f>
        <v>6450</v>
      </c>
    </row>
    <row r="44" spans="1:4" ht="15" thickBot="1" x14ac:dyDescent="0.35">
      <c r="A44" s="98" t="s">
        <v>8</v>
      </c>
      <c r="B44" s="68"/>
      <c r="C44" s="68"/>
      <c r="D44" s="69"/>
    </row>
    <row r="45" spans="1:4" x14ac:dyDescent="0.3">
      <c r="A45" s="36" t="s">
        <v>36</v>
      </c>
      <c r="B45" s="25"/>
      <c r="C45" s="26"/>
      <c r="D45" s="35"/>
    </row>
    <row r="46" spans="1:4" x14ac:dyDescent="0.3">
      <c r="A46" s="21" t="s">
        <v>75</v>
      </c>
      <c r="B46" s="8">
        <v>1</v>
      </c>
      <c r="C46" s="9">
        <v>2000</v>
      </c>
      <c r="D46" s="19">
        <f>B46*C46</f>
        <v>2000</v>
      </c>
    </row>
    <row r="47" spans="1:4" x14ac:dyDescent="0.3">
      <c r="A47" s="21" t="s">
        <v>57</v>
      </c>
      <c r="B47" s="8">
        <v>0</v>
      </c>
      <c r="C47" s="9">
        <v>0</v>
      </c>
      <c r="D47" s="19">
        <f>C47</f>
        <v>0</v>
      </c>
    </row>
    <row r="48" spans="1:4" x14ac:dyDescent="0.3">
      <c r="A48" s="89" t="s">
        <v>0</v>
      </c>
      <c r="B48" s="10"/>
      <c r="C48" s="11"/>
      <c r="D48" s="41">
        <f>SUM(D46:D47)</f>
        <v>2000</v>
      </c>
    </row>
    <row r="49" spans="1:5" x14ac:dyDescent="0.3">
      <c r="A49" s="43" t="s">
        <v>38</v>
      </c>
      <c r="B49" s="25"/>
      <c r="C49" s="26"/>
      <c r="D49" s="35"/>
    </row>
    <row r="50" spans="1:5" x14ac:dyDescent="0.3">
      <c r="A50" s="71" t="s">
        <v>138</v>
      </c>
      <c r="B50" s="72">
        <v>1</v>
      </c>
      <c r="C50" s="73">
        <v>17000</v>
      </c>
      <c r="D50" s="94">
        <f>B50*C50</f>
        <v>17000</v>
      </c>
    </row>
    <row r="51" spans="1:5" x14ac:dyDescent="0.3">
      <c r="A51" s="71" t="s">
        <v>39</v>
      </c>
      <c r="B51" s="72">
        <v>0</v>
      </c>
      <c r="C51" s="73">
        <v>0</v>
      </c>
      <c r="D51" s="74">
        <f>C51*B51</f>
        <v>0</v>
      </c>
    </row>
    <row r="52" spans="1:5" x14ac:dyDescent="0.3">
      <c r="A52" s="71" t="s">
        <v>72</v>
      </c>
      <c r="B52" s="72">
        <v>2</v>
      </c>
      <c r="C52" s="73">
        <v>2000</v>
      </c>
      <c r="D52" s="74">
        <f>B52*C52</f>
        <v>4000</v>
      </c>
      <c r="E52">
        <f>-LE150023/3/21</f>
        <v>0</v>
      </c>
    </row>
    <row r="53" spans="1:5" s="87" customFormat="1" x14ac:dyDescent="0.3">
      <c r="A53" s="71" t="s">
        <v>73</v>
      </c>
      <c r="B53" s="72">
        <v>2</v>
      </c>
      <c r="C53" s="73">
        <v>1000</v>
      </c>
      <c r="D53" s="74">
        <f>B53*C53</f>
        <v>2000</v>
      </c>
    </row>
    <row r="54" spans="1:5" x14ac:dyDescent="0.3">
      <c r="A54" s="71" t="s">
        <v>74</v>
      </c>
      <c r="B54" s="72">
        <v>0</v>
      </c>
      <c r="C54" s="73">
        <v>2000</v>
      </c>
      <c r="D54" s="74">
        <f>B54*C54</f>
        <v>0</v>
      </c>
    </row>
    <row r="55" spans="1:5" x14ac:dyDescent="0.3">
      <c r="A55" s="71" t="s">
        <v>139</v>
      </c>
      <c r="B55" s="178">
        <v>1</v>
      </c>
      <c r="C55" s="179">
        <v>25000</v>
      </c>
      <c r="D55" s="180">
        <f>B55*C55</f>
        <v>25000</v>
      </c>
    </row>
    <row r="56" spans="1:5" x14ac:dyDescent="0.3">
      <c r="A56" s="89" t="s">
        <v>0</v>
      </c>
      <c r="B56" s="90"/>
      <c r="C56" s="91"/>
      <c r="D56" s="92">
        <f>D50+D51+D52+D53+D54+D55</f>
        <v>48000</v>
      </c>
    </row>
    <row r="57" spans="1:5" x14ac:dyDescent="0.3">
      <c r="A57" s="36" t="s">
        <v>40</v>
      </c>
      <c r="B57" s="72"/>
      <c r="C57" s="93"/>
      <c r="D57" s="94"/>
    </row>
    <row r="58" spans="1:5" s="87" customFormat="1" x14ac:dyDescent="0.3">
      <c r="A58" s="21" t="s">
        <v>41</v>
      </c>
      <c r="B58" s="175">
        <v>1</v>
      </c>
      <c r="C58" s="176">
        <v>1000</v>
      </c>
      <c r="D58" s="177">
        <f>C58*B58</f>
        <v>1000</v>
      </c>
      <c r="E58" s="87" t="s">
        <v>143</v>
      </c>
    </row>
    <row r="59" spans="1:5" x14ac:dyDescent="0.3">
      <c r="A59" s="71" t="s">
        <v>116</v>
      </c>
      <c r="B59" s="72">
        <v>0</v>
      </c>
      <c r="C59" s="73">
        <v>3670</v>
      </c>
      <c r="D59" s="74">
        <f>B59*C59</f>
        <v>0</v>
      </c>
    </row>
    <row r="60" spans="1:5" s="84" customFormat="1" x14ac:dyDescent="0.3">
      <c r="A60" s="71" t="s">
        <v>84</v>
      </c>
      <c r="B60" s="72">
        <v>1</v>
      </c>
      <c r="C60" s="73">
        <v>3500</v>
      </c>
      <c r="D60" s="74">
        <f>B60*C60</f>
        <v>3500</v>
      </c>
    </row>
    <row r="61" spans="1:5" x14ac:dyDescent="0.3">
      <c r="A61" s="71" t="s">
        <v>122</v>
      </c>
      <c r="B61" s="72">
        <v>7</v>
      </c>
      <c r="C61" s="73">
        <v>550</v>
      </c>
      <c r="D61" s="74">
        <f>B61*C61</f>
        <v>3850</v>
      </c>
    </row>
    <row r="62" spans="1:5" x14ac:dyDescent="0.3">
      <c r="A62" s="89" t="s">
        <v>0</v>
      </c>
      <c r="B62" s="90"/>
      <c r="C62" s="91"/>
      <c r="D62" s="92">
        <f>SUM(D58:D61)</f>
        <v>8350</v>
      </c>
    </row>
    <row r="63" spans="1:5" ht="15" thickBot="1" x14ac:dyDescent="0.35">
      <c r="A63" s="95" t="s">
        <v>59</v>
      </c>
      <c r="B63" s="96"/>
      <c r="C63" s="97"/>
      <c r="D63" s="115">
        <f>D48+D56+D62</f>
        <v>58350</v>
      </c>
    </row>
    <row r="64" spans="1:5" ht="15" thickBot="1" x14ac:dyDescent="0.35">
      <c r="A64" s="98" t="s">
        <v>135</v>
      </c>
      <c r="B64" s="99"/>
      <c r="C64" s="99"/>
      <c r="D64" s="100"/>
    </row>
    <row r="65" spans="1:4" s="87" customFormat="1" x14ac:dyDescent="0.3">
      <c r="A65" s="36" t="s">
        <v>85</v>
      </c>
      <c r="B65" s="72"/>
      <c r="C65" s="93"/>
      <c r="D65" s="94"/>
    </row>
    <row r="66" spans="1:4" x14ac:dyDescent="0.3">
      <c r="A66" s="21" t="s">
        <v>43</v>
      </c>
      <c r="B66" s="79">
        <v>7</v>
      </c>
      <c r="C66" s="22">
        <v>6000</v>
      </c>
      <c r="D66" s="74">
        <f>B66*C66</f>
        <v>42000</v>
      </c>
    </row>
    <row r="67" spans="1:4" x14ac:dyDescent="0.3">
      <c r="A67" s="101" t="s">
        <v>76</v>
      </c>
      <c r="B67" s="79">
        <v>0</v>
      </c>
      <c r="C67" s="22">
        <v>10000</v>
      </c>
      <c r="D67" s="88">
        <f>B67*C67</f>
        <v>0</v>
      </c>
    </row>
    <row r="68" spans="1:4" x14ac:dyDescent="0.3">
      <c r="A68" s="21" t="s">
        <v>86</v>
      </c>
      <c r="B68" s="79"/>
      <c r="C68" s="22"/>
      <c r="D68" s="103">
        <f>D66+D67</f>
        <v>42000</v>
      </c>
    </row>
    <row r="69" spans="1:4" x14ac:dyDescent="0.3">
      <c r="A69" s="102" t="s">
        <v>44</v>
      </c>
      <c r="B69" s="79"/>
      <c r="C69" s="22"/>
      <c r="D69" s="70"/>
    </row>
    <row r="70" spans="1:4" x14ac:dyDescent="0.3">
      <c r="A70" s="71" t="s">
        <v>45</v>
      </c>
      <c r="B70" s="72">
        <v>2</v>
      </c>
      <c r="C70" s="73">
        <v>4500</v>
      </c>
      <c r="D70" s="74">
        <f t="shared" ref="D70:D79" si="1">B70*C70</f>
        <v>9000</v>
      </c>
    </row>
    <row r="71" spans="1:4" x14ac:dyDescent="0.3">
      <c r="A71" s="71" t="s">
        <v>46</v>
      </c>
      <c r="B71" s="72">
        <v>2</v>
      </c>
      <c r="C71" s="73">
        <v>3000</v>
      </c>
      <c r="D71" s="74">
        <f t="shared" si="1"/>
        <v>6000</v>
      </c>
    </row>
    <row r="72" spans="1:4" x14ac:dyDescent="0.3">
      <c r="A72" s="71" t="s">
        <v>47</v>
      </c>
      <c r="B72" s="72">
        <v>2</v>
      </c>
      <c r="C72" s="73">
        <v>3000</v>
      </c>
      <c r="D72" s="74">
        <f t="shared" si="1"/>
        <v>6000</v>
      </c>
    </row>
    <row r="73" spans="1:4" s="87" customFormat="1" x14ac:dyDescent="0.3">
      <c r="A73" s="71" t="s">
        <v>48</v>
      </c>
      <c r="B73" s="72">
        <v>2</v>
      </c>
      <c r="C73" s="73">
        <v>3000</v>
      </c>
      <c r="D73" s="74">
        <f t="shared" si="1"/>
        <v>6000</v>
      </c>
    </row>
    <row r="74" spans="1:4" x14ac:dyDescent="0.3">
      <c r="A74" s="71" t="s">
        <v>78</v>
      </c>
      <c r="B74" s="72">
        <v>0</v>
      </c>
      <c r="C74" s="73">
        <v>4000</v>
      </c>
      <c r="D74" s="74">
        <f t="shared" si="1"/>
        <v>0</v>
      </c>
    </row>
    <row r="75" spans="1:4" s="87" customFormat="1" x14ac:dyDescent="0.3">
      <c r="A75" s="71" t="s">
        <v>79</v>
      </c>
      <c r="B75" s="72">
        <v>2</v>
      </c>
      <c r="C75" s="73">
        <v>3000</v>
      </c>
      <c r="D75" s="74">
        <f t="shared" si="1"/>
        <v>6000</v>
      </c>
    </row>
    <row r="76" spans="1:4" s="87" customFormat="1" x14ac:dyDescent="0.3">
      <c r="A76" s="71" t="s">
        <v>81</v>
      </c>
      <c r="B76" s="72">
        <v>0</v>
      </c>
      <c r="C76" s="73">
        <v>25000</v>
      </c>
      <c r="D76" s="74">
        <f t="shared" si="1"/>
        <v>0</v>
      </c>
    </row>
    <row r="77" spans="1:4" s="87" customFormat="1" x14ac:dyDescent="0.3">
      <c r="A77" s="71" t="s">
        <v>91</v>
      </c>
      <c r="B77" s="72">
        <v>0</v>
      </c>
      <c r="C77" s="73">
        <v>3000</v>
      </c>
      <c r="D77" s="74">
        <f t="shared" si="1"/>
        <v>0</v>
      </c>
    </row>
    <row r="78" spans="1:4" s="78" customFormat="1" x14ac:dyDescent="0.3">
      <c r="A78" s="71" t="s">
        <v>93</v>
      </c>
      <c r="B78" s="72">
        <v>0</v>
      </c>
      <c r="C78" s="73">
        <v>0</v>
      </c>
      <c r="D78" s="74">
        <f t="shared" si="1"/>
        <v>0</v>
      </c>
    </row>
    <row r="79" spans="1:4" s="83" customFormat="1" x14ac:dyDescent="0.3">
      <c r="A79" s="71" t="s">
        <v>92</v>
      </c>
      <c r="B79" s="72">
        <v>0</v>
      </c>
      <c r="C79" s="73">
        <v>25000</v>
      </c>
      <c r="D79" s="74">
        <f t="shared" si="1"/>
        <v>0</v>
      </c>
    </row>
    <row r="80" spans="1:4" s="78" customFormat="1" x14ac:dyDescent="0.3">
      <c r="A80" s="71" t="s">
        <v>94</v>
      </c>
      <c r="B80" s="72">
        <v>0</v>
      </c>
      <c r="C80" s="73">
        <v>15000</v>
      </c>
      <c r="D80" s="74">
        <f t="shared" ref="D80:D85" si="2">B80*C80</f>
        <v>0</v>
      </c>
    </row>
    <row r="81" spans="1:4" x14ac:dyDescent="0.3">
      <c r="A81" s="71" t="s">
        <v>120</v>
      </c>
      <c r="B81" s="72">
        <v>2</v>
      </c>
      <c r="C81" s="73">
        <v>3000</v>
      </c>
      <c r="D81" s="74">
        <f t="shared" si="2"/>
        <v>6000</v>
      </c>
    </row>
    <row r="82" spans="1:4" x14ac:dyDescent="0.3">
      <c r="A82" s="71" t="s">
        <v>95</v>
      </c>
      <c r="B82" s="72">
        <v>0</v>
      </c>
      <c r="C82" s="73">
        <v>0</v>
      </c>
      <c r="D82" s="74">
        <f t="shared" si="2"/>
        <v>0</v>
      </c>
    </row>
    <row r="83" spans="1:4" x14ac:dyDescent="0.3">
      <c r="A83" s="198" t="s">
        <v>136</v>
      </c>
      <c r="B83" s="199">
        <v>0</v>
      </c>
      <c r="C83" s="200">
        <v>35000</v>
      </c>
      <c r="D83" s="201">
        <f t="shared" si="2"/>
        <v>0</v>
      </c>
    </row>
    <row r="84" spans="1:4" s="87" customFormat="1" x14ac:dyDescent="0.3">
      <c r="A84" s="82" t="s">
        <v>157</v>
      </c>
      <c r="B84" s="163">
        <v>2</v>
      </c>
      <c r="C84" s="164">
        <v>3000</v>
      </c>
      <c r="D84" s="165">
        <f t="shared" si="2"/>
        <v>6000</v>
      </c>
    </row>
    <row r="85" spans="1:4" s="78" customFormat="1" x14ac:dyDescent="0.3">
      <c r="A85" s="184" t="s">
        <v>158</v>
      </c>
      <c r="B85" s="185">
        <v>0</v>
      </c>
      <c r="C85" s="186">
        <v>3000</v>
      </c>
      <c r="D85" s="187">
        <f t="shared" si="2"/>
        <v>0</v>
      </c>
    </row>
    <row r="86" spans="1:4" x14ac:dyDescent="0.3">
      <c r="A86" s="82" t="s">
        <v>159</v>
      </c>
      <c r="B86" s="163">
        <v>2</v>
      </c>
      <c r="C86" s="164">
        <v>3000</v>
      </c>
      <c r="D86" s="165">
        <f>C86*B86</f>
        <v>6000</v>
      </c>
    </row>
    <row r="87" spans="1:4" s="87" customFormat="1" x14ac:dyDescent="0.3">
      <c r="A87" s="36" t="s">
        <v>0</v>
      </c>
      <c r="B87" s="72"/>
      <c r="C87" s="73"/>
      <c r="D87" s="103">
        <f>SUM(D70:D86)</f>
        <v>51000</v>
      </c>
    </row>
    <row r="88" spans="1:4" x14ac:dyDescent="0.3">
      <c r="A88" s="43" t="s">
        <v>51</v>
      </c>
      <c r="B88" s="72"/>
      <c r="C88" s="73"/>
      <c r="D88" s="74"/>
    </row>
    <row r="89" spans="1:4" x14ac:dyDescent="0.3">
      <c r="A89" s="71" t="s">
        <v>106</v>
      </c>
      <c r="B89" s="72">
        <v>1</v>
      </c>
      <c r="C89" s="73">
        <v>4500</v>
      </c>
      <c r="D89" s="74">
        <f t="shared" ref="D89:D96" si="3">B89*C89</f>
        <v>4500</v>
      </c>
    </row>
    <row r="90" spans="1:4" x14ac:dyDescent="0.3">
      <c r="A90" s="71" t="s">
        <v>107</v>
      </c>
      <c r="B90" s="72">
        <v>1</v>
      </c>
      <c r="C90" s="73">
        <v>5500</v>
      </c>
      <c r="D90" s="74">
        <f t="shared" si="3"/>
        <v>5500</v>
      </c>
    </row>
    <row r="91" spans="1:4" x14ac:dyDescent="0.3">
      <c r="A91" s="188" t="s">
        <v>99</v>
      </c>
      <c r="B91" s="181">
        <v>1</v>
      </c>
      <c r="C91" s="182">
        <v>4000</v>
      </c>
      <c r="D91" s="183">
        <f t="shared" si="3"/>
        <v>4000</v>
      </c>
    </row>
    <row r="92" spans="1:4" x14ac:dyDescent="0.3">
      <c r="A92" s="71" t="s">
        <v>50</v>
      </c>
      <c r="B92" s="72">
        <v>1</v>
      </c>
      <c r="C92" s="73">
        <v>4500</v>
      </c>
      <c r="D92" s="74">
        <f t="shared" si="3"/>
        <v>4500</v>
      </c>
    </row>
    <row r="93" spans="1:4" x14ac:dyDescent="0.3">
      <c r="A93" s="71" t="s">
        <v>63</v>
      </c>
      <c r="B93" s="72">
        <v>0</v>
      </c>
      <c r="C93" s="73">
        <v>4000</v>
      </c>
      <c r="D93" s="74">
        <f t="shared" si="3"/>
        <v>0</v>
      </c>
    </row>
    <row r="94" spans="1:4" x14ac:dyDescent="0.3">
      <c r="A94" s="71" t="s">
        <v>66</v>
      </c>
      <c r="B94" s="72">
        <v>0</v>
      </c>
      <c r="C94" s="73">
        <v>4000</v>
      </c>
      <c r="D94" s="74">
        <f t="shared" si="3"/>
        <v>0</v>
      </c>
    </row>
    <row r="95" spans="1:4" x14ac:dyDescent="0.3">
      <c r="A95" s="71" t="s">
        <v>64</v>
      </c>
      <c r="B95" s="72">
        <v>0</v>
      </c>
      <c r="C95" s="73">
        <v>4000</v>
      </c>
      <c r="D95" s="74">
        <f t="shared" si="3"/>
        <v>0</v>
      </c>
    </row>
    <row r="96" spans="1:4" x14ac:dyDescent="0.3">
      <c r="A96" s="71" t="s">
        <v>65</v>
      </c>
      <c r="B96" s="72">
        <v>0</v>
      </c>
      <c r="C96" s="73">
        <v>4000</v>
      </c>
      <c r="D96" s="74">
        <f t="shared" si="3"/>
        <v>0</v>
      </c>
    </row>
    <row r="97" spans="1:4" x14ac:dyDescent="0.3">
      <c r="A97" s="71" t="s">
        <v>123</v>
      </c>
      <c r="B97" s="72">
        <v>2</v>
      </c>
      <c r="C97" s="73">
        <v>4500</v>
      </c>
      <c r="D97" s="74">
        <f t="shared" ref="D97" si="4">B97*C97</f>
        <v>9000</v>
      </c>
    </row>
    <row r="98" spans="1:4" x14ac:dyDescent="0.3">
      <c r="A98" s="89" t="s">
        <v>0</v>
      </c>
      <c r="B98" s="90"/>
      <c r="C98" s="91"/>
      <c r="D98" s="92">
        <f>SUM(D89:D97)</f>
        <v>27500</v>
      </c>
    </row>
    <row r="99" spans="1:4" x14ac:dyDescent="0.3">
      <c r="A99" s="95" t="s">
        <v>141</v>
      </c>
      <c r="B99" s="90"/>
      <c r="C99" s="91"/>
      <c r="D99" s="92">
        <f>D68+D87+D98</f>
        <v>120500</v>
      </c>
    </row>
    <row r="100" spans="1:4" x14ac:dyDescent="0.3">
      <c r="A100" s="188" t="s">
        <v>128</v>
      </c>
      <c r="B100" s="202">
        <v>1</v>
      </c>
      <c r="C100" s="203">
        <v>2500</v>
      </c>
      <c r="D100" s="204">
        <f>B100*C100</f>
        <v>2500</v>
      </c>
    </row>
    <row r="101" spans="1:4" x14ac:dyDescent="0.3">
      <c r="A101" s="157" t="s">
        <v>131</v>
      </c>
      <c r="B101" s="90"/>
      <c r="C101" s="91"/>
      <c r="D101" s="92"/>
    </row>
    <row r="102" spans="1:4" x14ac:dyDescent="0.3">
      <c r="A102" s="71" t="s">
        <v>125</v>
      </c>
      <c r="B102" s="90">
        <v>1</v>
      </c>
      <c r="C102" s="91">
        <v>75</v>
      </c>
      <c r="D102" s="92">
        <f>C102*B102</f>
        <v>75</v>
      </c>
    </row>
    <row r="103" spans="1:4" x14ac:dyDescent="0.3">
      <c r="A103" s="71" t="s">
        <v>127</v>
      </c>
      <c r="B103" s="90">
        <v>1</v>
      </c>
      <c r="C103" s="91">
        <v>175</v>
      </c>
      <c r="D103" s="92">
        <f>C103*B103</f>
        <v>175</v>
      </c>
    </row>
    <row r="104" spans="1:4" ht="15" thickBot="1" x14ac:dyDescent="0.35">
      <c r="A104" s="104" t="s">
        <v>153</v>
      </c>
      <c r="B104" s="105"/>
      <c r="C104" s="106"/>
      <c r="D104" s="107">
        <f>D8+D22+D31+D39+D42+D48+D56+D62+D68+D87+D98+D100+D102+D103</f>
        <v>188050</v>
      </c>
    </row>
    <row r="105" spans="1:4" x14ac:dyDescent="0.3">
      <c r="B105" s="78"/>
      <c r="C105" s="78"/>
      <c r="D105" s="78"/>
    </row>
    <row r="106" spans="1:4" x14ac:dyDescent="0.3">
      <c r="A106" s="108" t="s">
        <v>87</v>
      </c>
      <c r="B106" s="78"/>
      <c r="C106" s="78"/>
      <c r="D106" s="78"/>
    </row>
    <row r="107" spans="1:4" x14ac:dyDescent="0.3">
      <c r="B107" s="78"/>
      <c r="C107" s="78"/>
      <c r="D107" s="78"/>
    </row>
    <row r="108" spans="1:4" x14ac:dyDescent="0.3">
      <c r="B108" s="78"/>
      <c r="C108" s="78"/>
      <c r="D108" s="78"/>
    </row>
    <row r="109" spans="1:4" x14ac:dyDescent="0.3">
      <c r="B109" s="78"/>
      <c r="C109" s="78"/>
      <c r="D109" s="78"/>
    </row>
    <row r="110" spans="1:4" x14ac:dyDescent="0.3">
      <c r="B110" s="78"/>
      <c r="C110" s="78"/>
      <c r="D110" s="78"/>
    </row>
    <row r="111" spans="1:4" x14ac:dyDescent="0.3">
      <c r="B111" s="78"/>
      <c r="C111" s="78"/>
      <c r="D111" s="78"/>
    </row>
    <row r="112" spans="1:4" x14ac:dyDescent="0.3">
      <c r="B112" s="78"/>
      <c r="C112" s="78"/>
      <c r="D112" s="78"/>
    </row>
    <row r="113" spans="2:4" x14ac:dyDescent="0.3">
      <c r="B113" s="78"/>
      <c r="C113" s="78"/>
      <c r="D113" s="78"/>
    </row>
    <row r="114" spans="2:4" x14ac:dyDescent="0.3">
      <c r="B114" s="78"/>
      <c r="C114" s="78"/>
      <c r="D114" s="78"/>
    </row>
    <row r="115" spans="2:4" x14ac:dyDescent="0.3">
      <c r="B115" s="78"/>
      <c r="C115" s="78"/>
      <c r="D115" s="78"/>
    </row>
    <row r="116" spans="2:4" x14ac:dyDescent="0.3">
      <c r="B116" s="78"/>
      <c r="C116" s="78"/>
      <c r="D116" s="78"/>
    </row>
    <row r="117" spans="2:4" x14ac:dyDescent="0.3">
      <c r="B117" s="78"/>
      <c r="C117" s="78"/>
      <c r="D117" s="78"/>
    </row>
    <row r="118" spans="2:4" x14ac:dyDescent="0.3">
      <c r="B118" s="78"/>
      <c r="C118" s="78"/>
      <c r="D118" s="78"/>
    </row>
    <row r="119" spans="2:4" x14ac:dyDescent="0.3">
      <c r="B119" s="78"/>
      <c r="C119" s="78"/>
      <c r="D119" s="78"/>
    </row>
    <row r="120" spans="2:4" x14ac:dyDescent="0.3">
      <c r="B120" s="78"/>
      <c r="C120" s="78"/>
      <c r="D120" s="78"/>
    </row>
    <row r="121" spans="2:4" x14ac:dyDescent="0.3">
      <c r="B121" s="78"/>
      <c r="C121" s="78"/>
      <c r="D121" s="78"/>
    </row>
    <row r="122" spans="2:4" x14ac:dyDescent="0.3">
      <c r="B122" s="78"/>
      <c r="C122" s="78"/>
      <c r="D122" s="78"/>
    </row>
    <row r="123" spans="2:4" x14ac:dyDescent="0.3">
      <c r="B123" s="78"/>
      <c r="C123" s="78"/>
      <c r="D123" s="78"/>
    </row>
    <row r="124" spans="2:4" x14ac:dyDescent="0.3">
      <c r="B124" s="78"/>
      <c r="C124" s="78"/>
      <c r="D124" s="78"/>
    </row>
    <row r="125" spans="2:4" x14ac:dyDescent="0.3">
      <c r="B125" s="78"/>
      <c r="C125" s="78"/>
      <c r="D125" s="78"/>
    </row>
    <row r="126" spans="2:4" x14ac:dyDescent="0.3">
      <c r="B126" s="78"/>
      <c r="C126" s="78"/>
      <c r="D126" s="78"/>
    </row>
    <row r="127" spans="2:4" x14ac:dyDescent="0.3">
      <c r="B127" s="78"/>
      <c r="C127" s="78"/>
      <c r="D127" s="78"/>
    </row>
    <row r="128" spans="2:4" x14ac:dyDescent="0.3">
      <c r="B128" s="78"/>
      <c r="C128" s="78"/>
      <c r="D128" s="78"/>
    </row>
    <row r="129" spans="2:4" x14ac:dyDescent="0.3">
      <c r="B129" s="78"/>
      <c r="C129" s="78"/>
      <c r="D129" s="78"/>
    </row>
    <row r="130" spans="2:4" x14ac:dyDescent="0.3">
      <c r="B130" s="78"/>
      <c r="C130" s="78"/>
      <c r="D130" s="78"/>
    </row>
    <row r="131" spans="2:4" x14ac:dyDescent="0.3">
      <c r="B131" s="78"/>
      <c r="C131" s="78"/>
      <c r="D131" s="78"/>
    </row>
    <row r="132" spans="2:4" x14ac:dyDescent="0.3">
      <c r="B132" s="78"/>
      <c r="C132" s="78"/>
      <c r="D132" s="78"/>
    </row>
    <row r="133" spans="2:4" x14ac:dyDescent="0.3">
      <c r="B133" s="78"/>
      <c r="C133" s="78"/>
      <c r="D133" s="78"/>
    </row>
    <row r="134" spans="2:4" x14ac:dyDescent="0.3">
      <c r="B134" s="78"/>
      <c r="C134" s="78"/>
      <c r="D134" s="78"/>
    </row>
    <row r="135" spans="2:4" x14ac:dyDescent="0.3">
      <c r="B135" s="78"/>
      <c r="C135" s="78"/>
      <c r="D135" s="78"/>
    </row>
    <row r="136" spans="2:4" x14ac:dyDescent="0.3">
      <c r="B136" s="78"/>
      <c r="C136" s="78"/>
      <c r="D136" s="78"/>
    </row>
    <row r="137" spans="2:4" x14ac:dyDescent="0.3">
      <c r="B137" s="78"/>
      <c r="C137" s="78"/>
      <c r="D137" s="78"/>
    </row>
    <row r="138" spans="2:4" x14ac:dyDescent="0.3">
      <c r="B138" s="78"/>
      <c r="C138" s="78"/>
      <c r="D138" s="78"/>
    </row>
    <row r="139" spans="2:4" x14ac:dyDescent="0.3">
      <c r="B139" s="78"/>
      <c r="C139" s="78"/>
      <c r="D139" s="78"/>
    </row>
    <row r="140" spans="2:4" x14ac:dyDescent="0.3">
      <c r="B140" s="78"/>
      <c r="C140" s="78"/>
      <c r="D140" s="78"/>
    </row>
    <row r="141" spans="2:4" x14ac:dyDescent="0.3">
      <c r="B141" s="78"/>
      <c r="C141" s="78"/>
      <c r="D141" s="78"/>
    </row>
    <row r="142" spans="2:4" x14ac:dyDescent="0.3">
      <c r="B142" s="78"/>
      <c r="C142" s="78"/>
      <c r="D142" s="78"/>
    </row>
    <row r="143" spans="2:4" x14ac:dyDescent="0.3">
      <c r="B143" s="78"/>
      <c r="C143" s="78"/>
      <c r="D143" s="78"/>
    </row>
    <row r="144" spans="2:4" x14ac:dyDescent="0.3">
      <c r="B144" s="78"/>
      <c r="C144" s="78"/>
      <c r="D144" s="78"/>
    </row>
    <row r="145" spans="2:4" x14ac:dyDescent="0.3">
      <c r="B145" s="78"/>
      <c r="C145" s="78"/>
      <c r="D145" s="78"/>
    </row>
    <row r="146" spans="2:4" x14ac:dyDescent="0.3">
      <c r="B146" s="78"/>
      <c r="C146" s="78"/>
      <c r="D146" s="78"/>
    </row>
    <row r="147" spans="2:4" x14ac:dyDescent="0.3">
      <c r="B147" s="78"/>
      <c r="C147" s="78"/>
      <c r="D147" s="78"/>
    </row>
    <row r="148" spans="2:4" x14ac:dyDescent="0.3">
      <c r="B148" s="78"/>
      <c r="C148" s="78"/>
      <c r="D148" s="78"/>
    </row>
    <row r="149" spans="2:4" x14ac:dyDescent="0.3">
      <c r="B149" s="78"/>
      <c r="C149" s="78"/>
      <c r="D149" s="78"/>
    </row>
    <row r="150" spans="2:4" x14ac:dyDescent="0.3">
      <c r="B150" s="78"/>
      <c r="C150" s="78"/>
      <c r="D150" s="78"/>
    </row>
    <row r="151" spans="2:4" x14ac:dyDescent="0.3">
      <c r="B151" s="78"/>
      <c r="C151" s="78"/>
      <c r="D151" s="78"/>
    </row>
    <row r="152" spans="2:4" x14ac:dyDescent="0.3">
      <c r="B152" s="78"/>
      <c r="C152" s="78"/>
      <c r="D152" s="78"/>
    </row>
    <row r="153" spans="2:4" x14ac:dyDescent="0.3">
      <c r="B153" s="78"/>
      <c r="C153" s="78"/>
      <c r="D153" s="78"/>
    </row>
    <row r="154" spans="2:4" x14ac:dyDescent="0.3">
      <c r="B154" s="78"/>
      <c r="C154" s="78"/>
      <c r="D154" s="78"/>
    </row>
    <row r="155" spans="2:4" x14ac:dyDescent="0.3">
      <c r="B155" s="78"/>
      <c r="C155" s="78"/>
      <c r="D155" s="78"/>
    </row>
    <row r="156" spans="2:4" x14ac:dyDescent="0.3">
      <c r="B156" s="78"/>
      <c r="C156" s="78"/>
      <c r="D156" s="78"/>
    </row>
    <row r="157" spans="2:4" x14ac:dyDescent="0.3">
      <c r="B157" s="78"/>
      <c r="C157" s="78"/>
      <c r="D157" s="78"/>
    </row>
    <row r="158" spans="2:4" x14ac:dyDescent="0.3">
      <c r="B158" s="78"/>
      <c r="C158" s="78"/>
      <c r="D158" s="78"/>
    </row>
    <row r="159" spans="2:4" x14ac:dyDescent="0.3">
      <c r="B159" s="78"/>
      <c r="C159" s="78"/>
      <c r="D159" s="78"/>
    </row>
    <row r="160" spans="2:4" x14ac:dyDescent="0.3">
      <c r="B160" s="78"/>
      <c r="C160" s="78"/>
      <c r="D160" s="78"/>
    </row>
  </sheetData>
  <pageMargins left="0.70866141732283472" right="0.70866141732283472" top="0.49" bottom="0.74803149606299213" header="0.31496062992125984" footer="0.31496062992125984"/>
  <pageSetup paperSize="9" scale="77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15"/>
  <sheetViews>
    <sheetView tabSelected="1" zoomScale="85" zoomScaleNormal="85" zoomScalePageLayoutView="150" workbookViewId="0">
      <selection activeCell="A84" sqref="A84"/>
    </sheetView>
  </sheetViews>
  <sheetFormatPr baseColWidth="10" defaultColWidth="11.44140625" defaultRowHeight="14.4" x14ac:dyDescent="0.3"/>
  <cols>
    <col min="1" max="1" width="68" style="78" customWidth="1"/>
    <col min="2" max="2" width="9.77734375" customWidth="1"/>
    <col min="3" max="3" width="14.44140625" customWidth="1"/>
    <col min="4" max="4" width="22.44140625" customWidth="1"/>
  </cols>
  <sheetData>
    <row r="1" spans="1:4" s="78" customFormat="1" x14ac:dyDescent="0.3"/>
    <row r="2" spans="1:4" s="78" customFormat="1" ht="22.8" x14ac:dyDescent="0.4">
      <c r="A2" s="152" t="s">
        <v>155</v>
      </c>
      <c r="B2" s="121"/>
      <c r="C2" s="121"/>
      <c r="D2" s="121"/>
    </row>
    <row r="3" spans="1:4" s="78" customFormat="1" ht="17.399999999999999" x14ac:dyDescent="0.3">
      <c r="A3" s="122"/>
      <c r="B3" s="123"/>
      <c r="C3" s="123"/>
      <c r="D3" s="123"/>
    </row>
    <row r="4" spans="1:4" s="78" customFormat="1" ht="15.6" x14ac:dyDescent="0.3">
      <c r="A4" s="153" t="s">
        <v>6</v>
      </c>
      <c r="B4" s="153" t="s">
        <v>3</v>
      </c>
      <c r="C4" s="153" t="s">
        <v>4</v>
      </c>
      <c r="D4" s="153" t="s">
        <v>5</v>
      </c>
    </row>
    <row r="5" spans="1:4" s="78" customFormat="1" x14ac:dyDescent="0.3">
      <c r="A5" s="154" t="s">
        <v>7</v>
      </c>
      <c r="B5" s="169"/>
      <c r="C5" s="169"/>
      <c r="D5" s="110"/>
    </row>
    <row r="6" spans="1:4" s="78" customFormat="1" x14ac:dyDescent="0.3">
      <c r="A6" s="155" t="s">
        <v>109</v>
      </c>
      <c r="B6" s="169"/>
      <c r="C6" s="169"/>
      <c r="D6" s="110"/>
    </row>
    <row r="7" spans="1:4" s="78" customFormat="1" x14ac:dyDescent="0.3">
      <c r="A7" s="114" t="s">
        <v>54</v>
      </c>
      <c r="B7" s="119"/>
      <c r="C7" s="119"/>
      <c r="D7" s="110"/>
    </row>
    <row r="8" spans="1:4" s="78" customFormat="1" x14ac:dyDescent="0.3">
      <c r="A8" s="155" t="s">
        <v>0</v>
      </c>
      <c r="B8" s="119"/>
      <c r="C8" s="119"/>
      <c r="D8" s="110"/>
    </row>
    <row r="9" spans="1:4" s="78" customFormat="1" x14ac:dyDescent="0.3">
      <c r="A9" s="112" t="s">
        <v>110</v>
      </c>
      <c r="B9" s="119"/>
      <c r="C9" s="119"/>
      <c r="D9" s="110"/>
    </row>
    <row r="10" spans="1:4" s="78" customFormat="1" hidden="1" x14ac:dyDescent="0.3">
      <c r="A10" s="111" t="s">
        <v>11</v>
      </c>
      <c r="B10" s="119"/>
      <c r="C10" s="119"/>
      <c r="D10" s="110"/>
    </row>
    <row r="11" spans="1:4" s="78" customFormat="1" hidden="1" x14ac:dyDescent="0.3">
      <c r="A11" s="111" t="s">
        <v>12</v>
      </c>
      <c r="B11" s="119"/>
      <c r="C11" s="119"/>
      <c r="D11" s="110"/>
    </row>
    <row r="12" spans="1:4" s="78" customFormat="1" hidden="1" x14ac:dyDescent="0.3">
      <c r="A12" s="111" t="s">
        <v>13</v>
      </c>
      <c r="B12" s="119"/>
      <c r="C12" s="119"/>
      <c r="D12" s="110"/>
    </row>
    <row r="13" spans="1:4" s="78" customFormat="1" hidden="1" x14ac:dyDescent="0.3">
      <c r="A13" s="111" t="s">
        <v>14</v>
      </c>
      <c r="B13" s="119"/>
      <c r="C13" s="119"/>
      <c r="D13" s="110"/>
    </row>
    <row r="14" spans="1:4" s="78" customFormat="1" hidden="1" x14ac:dyDescent="0.3">
      <c r="A14" s="111" t="s">
        <v>15</v>
      </c>
      <c r="B14" s="119"/>
      <c r="C14" s="119"/>
      <c r="D14" s="110"/>
    </row>
    <row r="15" spans="1:4" s="78" customFormat="1" hidden="1" x14ac:dyDescent="0.3">
      <c r="A15" s="111" t="s">
        <v>16</v>
      </c>
      <c r="B15" s="119"/>
      <c r="C15" s="119"/>
      <c r="D15" s="110"/>
    </row>
    <row r="16" spans="1:4" s="78" customFormat="1" hidden="1" x14ac:dyDescent="0.3">
      <c r="A16" s="111" t="s">
        <v>17</v>
      </c>
      <c r="B16" s="119"/>
      <c r="C16" s="119"/>
      <c r="D16" s="110"/>
    </row>
    <row r="17" spans="1:4" s="78" customFormat="1" hidden="1" x14ac:dyDescent="0.3">
      <c r="A17" s="111" t="s">
        <v>18</v>
      </c>
      <c r="B17" s="119"/>
      <c r="C17" s="119"/>
      <c r="D17" s="110"/>
    </row>
    <row r="18" spans="1:4" s="78" customFormat="1" hidden="1" x14ac:dyDescent="0.3">
      <c r="A18" s="111" t="s">
        <v>19</v>
      </c>
      <c r="B18" s="119"/>
      <c r="C18" s="119"/>
      <c r="D18" s="110"/>
    </row>
    <row r="19" spans="1:4" s="78" customFormat="1" hidden="1" x14ac:dyDescent="0.3">
      <c r="A19" s="111" t="s">
        <v>20</v>
      </c>
      <c r="B19" s="119"/>
      <c r="C19" s="119"/>
      <c r="D19" s="110"/>
    </row>
    <row r="20" spans="1:4" s="78" customFormat="1" hidden="1" x14ac:dyDescent="0.3">
      <c r="A20" s="111" t="s">
        <v>21</v>
      </c>
      <c r="B20" s="119"/>
      <c r="C20" s="119"/>
      <c r="D20" s="110"/>
    </row>
    <row r="21" spans="1:4" s="78" customFormat="1" hidden="1" x14ac:dyDescent="0.3">
      <c r="A21" s="111" t="s">
        <v>71</v>
      </c>
      <c r="B21" s="119"/>
      <c r="C21" s="119"/>
      <c r="D21" s="110"/>
    </row>
    <row r="22" spans="1:4" s="78" customFormat="1" x14ac:dyDescent="0.3">
      <c r="A22" s="156" t="s">
        <v>0</v>
      </c>
      <c r="B22" s="119"/>
      <c r="C22" s="119"/>
      <c r="D22" s="110"/>
    </row>
    <row r="23" spans="1:4" s="78" customFormat="1" x14ac:dyDescent="0.3">
      <c r="A23" s="112" t="s">
        <v>111</v>
      </c>
      <c r="B23" s="119"/>
      <c r="C23" s="119"/>
      <c r="D23" s="110"/>
    </row>
    <row r="24" spans="1:4" s="78" customFormat="1" hidden="1" x14ac:dyDescent="0.3">
      <c r="A24" s="111" t="s">
        <v>23</v>
      </c>
      <c r="B24" s="119"/>
      <c r="C24" s="119"/>
      <c r="D24" s="110"/>
    </row>
    <row r="25" spans="1:4" s="78" customFormat="1" hidden="1" x14ac:dyDescent="0.3">
      <c r="A25" s="111" t="s">
        <v>24</v>
      </c>
      <c r="B25" s="119"/>
      <c r="C25" s="119"/>
      <c r="D25" s="110"/>
    </row>
    <row r="26" spans="1:4" s="78" customFormat="1" hidden="1" x14ac:dyDescent="0.3">
      <c r="A26" s="111" t="s">
        <v>25</v>
      </c>
      <c r="B26" s="119"/>
      <c r="C26" s="119"/>
      <c r="D26" s="110"/>
    </row>
    <row r="27" spans="1:4" s="78" customFormat="1" hidden="1" x14ac:dyDescent="0.3">
      <c r="A27" s="111" t="s">
        <v>53</v>
      </c>
      <c r="B27" s="119"/>
      <c r="C27" s="119"/>
      <c r="D27" s="110"/>
    </row>
    <row r="28" spans="1:4" s="78" customFormat="1" hidden="1" x14ac:dyDescent="0.3">
      <c r="A28" s="111" t="s">
        <v>26</v>
      </c>
      <c r="B28" s="119"/>
      <c r="C28" s="119"/>
      <c r="D28" s="110"/>
    </row>
    <row r="29" spans="1:4" s="78" customFormat="1" hidden="1" x14ac:dyDescent="0.3">
      <c r="A29" s="111" t="s">
        <v>27</v>
      </c>
      <c r="B29" s="119"/>
      <c r="C29" s="119"/>
      <c r="D29" s="110"/>
    </row>
    <row r="30" spans="1:4" s="78" customFormat="1" x14ac:dyDescent="0.3">
      <c r="A30" s="111" t="s">
        <v>28</v>
      </c>
      <c r="B30" s="119"/>
      <c r="C30" s="119"/>
      <c r="D30" s="110"/>
    </row>
    <row r="31" spans="1:4" s="78" customFormat="1" x14ac:dyDescent="0.3">
      <c r="A31" s="156" t="s">
        <v>0</v>
      </c>
      <c r="B31" s="119"/>
      <c r="C31" s="119"/>
      <c r="D31" s="110"/>
    </row>
    <row r="32" spans="1:4" s="78" customFormat="1" x14ac:dyDescent="0.3">
      <c r="A32" s="112" t="s">
        <v>112</v>
      </c>
      <c r="B32" s="119"/>
      <c r="C32" s="119"/>
      <c r="D32" s="110"/>
    </row>
    <row r="33" spans="1:4" s="78" customFormat="1" x14ac:dyDescent="0.3">
      <c r="A33" s="111" t="s">
        <v>30</v>
      </c>
      <c r="B33" s="119"/>
      <c r="C33" s="119"/>
      <c r="D33" s="110"/>
    </row>
    <row r="34" spans="1:4" s="78" customFormat="1" x14ac:dyDescent="0.3">
      <c r="A34" s="111" t="s">
        <v>31</v>
      </c>
      <c r="B34" s="119"/>
      <c r="C34" s="119"/>
      <c r="D34" s="110"/>
    </row>
    <row r="35" spans="1:4" s="78" customFormat="1" x14ac:dyDescent="0.3">
      <c r="A35" s="111" t="s">
        <v>32</v>
      </c>
      <c r="B35" s="119"/>
      <c r="C35" s="119"/>
      <c r="D35" s="110"/>
    </row>
    <row r="36" spans="1:4" s="78" customFormat="1" x14ac:dyDescent="0.3">
      <c r="A36" s="111" t="s">
        <v>33</v>
      </c>
      <c r="B36" s="119"/>
      <c r="C36" s="119"/>
      <c r="D36" s="110"/>
    </row>
    <row r="37" spans="1:4" s="78" customFormat="1" x14ac:dyDescent="0.3">
      <c r="A37" s="111" t="s">
        <v>34</v>
      </c>
      <c r="B37" s="119"/>
      <c r="C37" s="119"/>
      <c r="D37" s="110"/>
    </row>
    <row r="38" spans="1:4" s="78" customFormat="1" x14ac:dyDescent="0.3">
      <c r="A38" s="111" t="s">
        <v>55</v>
      </c>
      <c r="B38" s="119"/>
      <c r="C38" s="119"/>
      <c r="D38" s="110"/>
    </row>
    <row r="39" spans="1:4" s="78" customFormat="1" x14ac:dyDescent="0.3">
      <c r="A39" s="156" t="s">
        <v>0</v>
      </c>
      <c r="B39" s="119"/>
      <c r="C39" s="119"/>
      <c r="D39" s="110"/>
    </row>
    <row r="40" spans="1:4" s="78" customFormat="1" x14ac:dyDescent="0.3">
      <c r="A40" s="112" t="s">
        <v>102</v>
      </c>
      <c r="B40" s="119"/>
      <c r="C40" s="119"/>
      <c r="D40" s="110"/>
    </row>
    <row r="41" spans="1:4" s="78" customFormat="1" x14ac:dyDescent="0.3">
      <c r="A41" s="111" t="s">
        <v>56</v>
      </c>
      <c r="B41" s="119"/>
      <c r="C41" s="119"/>
      <c r="D41" s="110"/>
    </row>
    <row r="42" spans="1:4" s="78" customFormat="1" x14ac:dyDescent="0.3">
      <c r="A42" s="156" t="s">
        <v>0</v>
      </c>
      <c r="B42" s="119"/>
      <c r="C42" s="119"/>
      <c r="D42" s="110"/>
    </row>
    <row r="43" spans="1:4" s="78" customFormat="1" x14ac:dyDescent="0.3">
      <c r="A43" s="205" t="s">
        <v>58</v>
      </c>
      <c r="B43" s="206"/>
      <c r="C43" s="206"/>
      <c r="D43" s="207">
        <f>'BLRL-AO'!D43+'BRLR-AC'!D43+'CRF OUAGA'!D43+'CRF BRAZZA'!D43+'CRF ABUJA'!D43+BRRC!D43</f>
        <v>6450</v>
      </c>
    </row>
    <row r="44" spans="1:4" s="78" customFormat="1" x14ac:dyDescent="0.3">
      <c r="A44" s="157"/>
      <c r="B44" s="119"/>
      <c r="C44" s="119"/>
      <c r="D44" s="110"/>
    </row>
    <row r="45" spans="1:4" s="78" customFormat="1" x14ac:dyDescent="0.3">
      <c r="A45" s="158" t="s">
        <v>8</v>
      </c>
      <c r="B45" s="119"/>
      <c r="C45" s="119"/>
      <c r="D45" s="110"/>
    </row>
    <row r="46" spans="1:4" s="78" customFormat="1" x14ac:dyDescent="0.3">
      <c r="A46" s="112" t="s">
        <v>36</v>
      </c>
      <c r="B46" s="119"/>
      <c r="C46" s="119"/>
      <c r="D46" s="110"/>
    </row>
    <row r="47" spans="1:4" s="78" customFormat="1" x14ac:dyDescent="0.3">
      <c r="A47" s="111" t="s">
        <v>75</v>
      </c>
      <c r="B47" s="119"/>
      <c r="C47" s="119"/>
      <c r="D47" s="110"/>
    </row>
    <row r="48" spans="1:4" s="78" customFormat="1" hidden="1" x14ac:dyDescent="0.3">
      <c r="A48" s="111" t="s">
        <v>57</v>
      </c>
      <c r="B48" s="119"/>
      <c r="C48" s="119"/>
      <c r="D48" s="110"/>
    </row>
    <row r="49" spans="1:4" s="78" customFormat="1" x14ac:dyDescent="0.3">
      <c r="A49" s="156" t="s">
        <v>0</v>
      </c>
      <c r="B49" s="119"/>
      <c r="C49" s="119"/>
      <c r="D49" s="110"/>
    </row>
    <row r="50" spans="1:4" s="78" customFormat="1" x14ac:dyDescent="0.3">
      <c r="A50" s="113" t="s">
        <v>115</v>
      </c>
      <c r="B50" s="119"/>
      <c r="C50" s="119"/>
      <c r="D50" s="110"/>
    </row>
    <row r="51" spans="1:4" s="78" customFormat="1" x14ac:dyDescent="0.3">
      <c r="A51" s="111" t="s">
        <v>140</v>
      </c>
      <c r="B51" s="119"/>
      <c r="C51" s="119"/>
      <c r="D51" s="110"/>
    </row>
    <row r="52" spans="1:4" s="78" customFormat="1" hidden="1" x14ac:dyDescent="0.3">
      <c r="A52" s="111" t="s">
        <v>39</v>
      </c>
      <c r="B52" s="119"/>
      <c r="C52" s="119"/>
      <c r="D52" s="110"/>
    </row>
    <row r="53" spans="1:4" s="78" customFormat="1" x14ac:dyDescent="0.3">
      <c r="A53" s="111" t="s">
        <v>90</v>
      </c>
      <c r="B53" s="119"/>
      <c r="C53" s="119"/>
      <c r="D53" s="110"/>
    </row>
    <row r="54" spans="1:4" s="78" customFormat="1" x14ac:dyDescent="0.3">
      <c r="A54" s="111" t="s">
        <v>73</v>
      </c>
      <c r="B54" s="119"/>
      <c r="C54" s="119"/>
      <c r="D54" s="110"/>
    </row>
    <row r="55" spans="1:4" s="78" customFormat="1" x14ac:dyDescent="0.3">
      <c r="A55" s="111" t="s">
        <v>74</v>
      </c>
      <c r="B55" s="119"/>
      <c r="C55" s="119"/>
      <c r="D55" s="110"/>
    </row>
    <row r="56" spans="1:4" s="78" customFormat="1" hidden="1" x14ac:dyDescent="0.3">
      <c r="A56" s="111" t="s">
        <v>133</v>
      </c>
      <c r="B56" s="119"/>
      <c r="C56" s="119"/>
      <c r="D56" s="110"/>
    </row>
    <row r="57" spans="1:4" s="78" customFormat="1" x14ac:dyDescent="0.3">
      <c r="A57" s="111" t="s">
        <v>139</v>
      </c>
      <c r="B57" s="119"/>
      <c r="C57" s="119"/>
      <c r="D57" s="110"/>
    </row>
    <row r="58" spans="1:4" s="78" customFormat="1" x14ac:dyDescent="0.3">
      <c r="A58" s="156" t="s">
        <v>0</v>
      </c>
      <c r="B58" s="119"/>
      <c r="C58" s="119"/>
      <c r="D58" s="110"/>
    </row>
    <row r="59" spans="1:4" s="78" customFormat="1" x14ac:dyDescent="0.3">
      <c r="A59" s="112" t="s">
        <v>40</v>
      </c>
      <c r="B59" s="119"/>
      <c r="C59" s="119"/>
      <c r="D59" s="110"/>
    </row>
    <row r="60" spans="1:4" s="78" customFormat="1" x14ac:dyDescent="0.3">
      <c r="A60" s="111" t="s">
        <v>41</v>
      </c>
      <c r="B60" s="119"/>
      <c r="C60" s="119"/>
      <c r="D60" s="110"/>
    </row>
    <row r="61" spans="1:4" s="78" customFormat="1" hidden="1" x14ac:dyDescent="0.3">
      <c r="A61" s="111" t="s">
        <v>117</v>
      </c>
      <c r="B61" s="119"/>
      <c r="C61" s="119"/>
      <c r="D61" s="110"/>
    </row>
    <row r="62" spans="1:4" s="78" customFormat="1" x14ac:dyDescent="0.3">
      <c r="A62" s="111" t="s">
        <v>84</v>
      </c>
      <c r="B62" s="119"/>
      <c r="C62" s="119"/>
      <c r="D62" s="110"/>
    </row>
    <row r="63" spans="1:4" s="78" customFormat="1" x14ac:dyDescent="0.3">
      <c r="A63" s="71" t="s">
        <v>122</v>
      </c>
      <c r="B63" s="72"/>
      <c r="C63" s="168"/>
      <c r="D63" s="110"/>
    </row>
    <row r="64" spans="1:4" s="78" customFormat="1" x14ac:dyDescent="0.3">
      <c r="A64" s="156" t="s">
        <v>0</v>
      </c>
      <c r="B64" s="119"/>
      <c r="C64" s="119"/>
      <c r="D64" s="110"/>
    </row>
    <row r="65" spans="1:4" s="78" customFormat="1" x14ac:dyDescent="0.3">
      <c r="A65" s="205" t="s">
        <v>59</v>
      </c>
      <c r="B65" s="206"/>
      <c r="C65" s="206"/>
      <c r="D65" s="207">
        <f>'BLRL-AO'!D63+'BRLR-AC'!D63+'CRF OUAGA'!D62+'CRF BRAZZA'!D62+'CRF ABUJA'!D62+BRRC!D63</f>
        <v>80350</v>
      </c>
    </row>
    <row r="66" spans="1:4" s="78" customFormat="1" x14ac:dyDescent="0.3">
      <c r="A66" s="157"/>
      <c r="B66" s="119"/>
      <c r="C66" s="119"/>
      <c r="D66" s="110"/>
    </row>
    <row r="67" spans="1:4" s="78" customFormat="1" x14ac:dyDescent="0.3">
      <c r="A67" s="158" t="s">
        <v>135</v>
      </c>
      <c r="B67" s="119"/>
      <c r="C67" s="119"/>
      <c r="D67" s="110"/>
    </row>
    <row r="68" spans="1:4" s="78" customFormat="1" x14ac:dyDescent="0.3">
      <c r="A68" s="112" t="s">
        <v>85</v>
      </c>
      <c r="B68" s="119"/>
      <c r="C68" s="119"/>
      <c r="D68" s="110"/>
    </row>
    <row r="69" spans="1:4" s="170" customFormat="1" x14ac:dyDescent="0.3">
      <c r="A69" s="159" t="s">
        <v>43</v>
      </c>
      <c r="B69" s="119"/>
      <c r="C69" s="119"/>
      <c r="D69" s="110"/>
    </row>
    <row r="70" spans="1:4" s="170" customFormat="1" x14ac:dyDescent="0.3">
      <c r="A70" s="159" t="s">
        <v>76</v>
      </c>
      <c r="B70" s="119"/>
      <c r="C70" s="119"/>
      <c r="D70" s="110"/>
    </row>
    <row r="71" spans="1:4" s="78" customFormat="1" x14ac:dyDescent="0.3">
      <c r="A71" s="111" t="s">
        <v>86</v>
      </c>
      <c r="B71" s="119"/>
      <c r="C71" s="119"/>
      <c r="D71" s="110"/>
    </row>
    <row r="72" spans="1:4" s="78" customFormat="1" x14ac:dyDescent="0.3">
      <c r="A72" s="113" t="s">
        <v>44</v>
      </c>
      <c r="B72" s="119"/>
      <c r="C72" s="119"/>
      <c r="D72" s="110"/>
    </row>
    <row r="73" spans="1:4" s="78" customFormat="1" x14ac:dyDescent="0.3">
      <c r="A73" s="111" t="s">
        <v>45</v>
      </c>
      <c r="B73" s="119"/>
      <c r="C73" s="119"/>
      <c r="D73" s="110"/>
    </row>
    <row r="74" spans="1:4" s="78" customFormat="1" x14ac:dyDescent="0.3">
      <c r="A74" s="111" t="s">
        <v>46</v>
      </c>
      <c r="B74" s="119"/>
      <c r="C74" s="119"/>
      <c r="D74" s="110"/>
    </row>
    <row r="75" spans="1:4" s="78" customFormat="1" x14ac:dyDescent="0.3">
      <c r="A75" s="111" t="s">
        <v>47</v>
      </c>
      <c r="B75" s="119"/>
      <c r="C75" s="119"/>
      <c r="D75" s="110"/>
    </row>
    <row r="76" spans="1:4" s="78" customFormat="1" x14ac:dyDescent="0.3">
      <c r="A76" s="111" t="s">
        <v>48</v>
      </c>
      <c r="B76" s="119"/>
      <c r="C76" s="119"/>
      <c r="D76" s="110"/>
    </row>
    <row r="77" spans="1:4" s="78" customFormat="1" x14ac:dyDescent="0.3">
      <c r="A77" s="111" t="s">
        <v>78</v>
      </c>
      <c r="B77" s="119"/>
      <c r="C77" s="119"/>
      <c r="D77" s="110"/>
    </row>
    <row r="78" spans="1:4" s="78" customFormat="1" x14ac:dyDescent="0.3">
      <c r="A78" s="111" t="s">
        <v>79</v>
      </c>
      <c r="B78" s="119"/>
      <c r="C78" s="119"/>
      <c r="D78" s="110"/>
    </row>
    <row r="79" spans="1:4" s="78" customFormat="1" ht="15" hidden="1" customHeight="1" x14ac:dyDescent="0.3">
      <c r="A79" s="111" t="s">
        <v>81</v>
      </c>
      <c r="B79" s="119"/>
      <c r="C79" s="119"/>
      <c r="D79" s="110"/>
    </row>
    <row r="80" spans="1:4" s="78" customFormat="1" ht="15" hidden="1" customHeight="1" x14ac:dyDescent="0.3">
      <c r="A80" s="111" t="s">
        <v>91</v>
      </c>
      <c r="B80" s="119"/>
      <c r="C80" s="119"/>
      <c r="D80" s="110"/>
    </row>
    <row r="81" spans="1:4" s="78" customFormat="1" ht="15" customHeight="1" x14ac:dyDescent="0.3">
      <c r="A81" s="111" t="s">
        <v>93</v>
      </c>
      <c r="B81" s="119"/>
      <c r="C81" s="119"/>
      <c r="D81" s="110"/>
    </row>
    <row r="82" spans="1:4" s="78" customFormat="1" ht="15" customHeight="1" x14ac:dyDescent="0.3">
      <c r="A82" s="111" t="s">
        <v>92</v>
      </c>
      <c r="B82" s="119"/>
      <c r="C82" s="119"/>
      <c r="D82" s="110"/>
    </row>
    <row r="83" spans="1:4" s="78" customFormat="1" x14ac:dyDescent="0.3">
      <c r="A83" s="111" t="s">
        <v>94</v>
      </c>
      <c r="B83" s="119"/>
      <c r="C83" s="119"/>
      <c r="D83" s="110"/>
    </row>
    <row r="84" spans="1:4" s="78" customFormat="1" x14ac:dyDescent="0.3">
      <c r="A84" s="111" t="s">
        <v>120</v>
      </c>
      <c r="B84" s="119"/>
      <c r="C84" s="119"/>
      <c r="D84" s="110"/>
    </row>
    <row r="85" spans="1:4" s="78" customFormat="1" ht="15" hidden="1" customHeight="1" x14ac:dyDescent="0.3">
      <c r="A85" s="111" t="s">
        <v>95</v>
      </c>
      <c r="B85" s="119"/>
      <c r="C85" s="119"/>
      <c r="D85" s="110"/>
    </row>
    <row r="86" spans="1:4" s="78" customFormat="1" x14ac:dyDescent="0.3">
      <c r="A86" s="111" t="s">
        <v>136</v>
      </c>
      <c r="B86" s="119"/>
      <c r="C86" s="119"/>
      <c r="D86" s="110"/>
    </row>
    <row r="87" spans="1:4" s="78" customFormat="1" ht="16.5" hidden="1" customHeight="1" x14ac:dyDescent="0.3">
      <c r="A87" s="111" t="s">
        <v>157</v>
      </c>
      <c r="B87" s="119"/>
      <c r="C87" s="119"/>
      <c r="D87" s="110"/>
    </row>
    <row r="88" spans="1:4" s="78" customFormat="1" x14ac:dyDescent="0.3">
      <c r="A88" s="71" t="s">
        <v>158</v>
      </c>
      <c r="B88" s="72"/>
      <c r="C88" s="168"/>
      <c r="D88" s="110"/>
    </row>
    <row r="89" spans="1:4" s="78" customFormat="1" x14ac:dyDescent="0.3">
      <c r="A89" s="71" t="s">
        <v>159</v>
      </c>
      <c r="B89" s="72"/>
      <c r="C89" s="168"/>
      <c r="D89" s="110"/>
    </row>
    <row r="90" spans="1:4" s="78" customFormat="1" x14ac:dyDescent="0.3">
      <c r="A90" s="112" t="s">
        <v>0</v>
      </c>
      <c r="B90" s="119"/>
      <c r="C90" s="119"/>
      <c r="D90" s="110"/>
    </row>
    <row r="91" spans="1:4" s="78" customFormat="1" x14ac:dyDescent="0.3">
      <c r="A91" s="113" t="s">
        <v>51</v>
      </c>
      <c r="B91" s="119"/>
      <c r="C91" s="119"/>
      <c r="D91" s="110"/>
    </row>
    <row r="92" spans="1:4" s="78" customFormat="1" x14ac:dyDescent="0.3">
      <c r="A92" s="111" t="s">
        <v>105</v>
      </c>
      <c r="B92" s="119"/>
      <c r="C92" s="119"/>
      <c r="D92" s="110"/>
    </row>
    <row r="93" spans="1:4" s="78" customFormat="1" x14ac:dyDescent="0.3">
      <c r="A93" s="111" t="s">
        <v>108</v>
      </c>
      <c r="B93" s="119"/>
      <c r="C93" s="119"/>
      <c r="D93" s="110"/>
    </row>
    <row r="94" spans="1:4" s="78" customFormat="1" x14ac:dyDescent="0.3">
      <c r="A94" s="111" t="s">
        <v>99</v>
      </c>
      <c r="B94" s="119"/>
      <c r="C94" s="119"/>
      <c r="D94" s="110"/>
    </row>
    <row r="95" spans="1:4" s="78" customFormat="1" x14ac:dyDescent="0.3">
      <c r="A95" s="111" t="s">
        <v>50</v>
      </c>
      <c r="B95" s="119"/>
      <c r="C95" s="119"/>
      <c r="D95" s="110"/>
    </row>
    <row r="96" spans="1:4" s="78" customFormat="1" x14ac:dyDescent="0.3">
      <c r="A96" s="111" t="s">
        <v>63</v>
      </c>
      <c r="B96" s="119"/>
      <c r="C96" s="119"/>
      <c r="D96" s="110"/>
    </row>
    <row r="97" spans="1:6" s="78" customFormat="1" x14ac:dyDescent="0.3">
      <c r="A97" s="111" t="s">
        <v>66</v>
      </c>
      <c r="B97" s="119"/>
      <c r="C97" s="119"/>
      <c r="D97" s="110"/>
    </row>
    <row r="98" spans="1:6" s="78" customFormat="1" x14ac:dyDescent="0.3">
      <c r="A98" s="111" t="s">
        <v>64</v>
      </c>
      <c r="B98" s="119"/>
      <c r="C98" s="119"/>
      <c r="D98" s="110"/>
    </row>
    <row r="99" spans="1:6" s="78" customFormat="1" x14ac:dyDescent="0.3">
      <c r="A99" s="111" t="s">
        <v>89</v>
      </c>
      <c r="B99" s="119"/>
      <c r="C99" s="119"/>
      <c r="D99" s="110"/>
    </row>
    <row r="100" spans="1:6" s="78" customFormat="1" x14ac:dyDescent="0.3">
      <c r="A100" s="71" t="s">
        <v>123</v>
      </c>
      <c r="B100" s="72"/>
      <c r="C100" s="168"/>
      <c r="D100" s="110"/>
    </row>
    <row r="101" spans="1:6" s="78" customFormat="1" x14ac:dyDescent="0.3">
      <c r="A101" s="156" t="s">
        <v>0</v>
      </c>
      <c r="B101" s="119"/>
      <c r="C101" s="119"/>
      <c r="D101" s="110"/>
    </row>
    <row r="102" spans="1:6" s="78" customFormat="1" x14ac:dyDescent="0.3">
      <c r="A102" s="205" t="s">
        <v>134</v>
      </c>
      <c r="B102" s="206"/>
      <c r="C102" s="206"/>
      <c r="D102" s="207">
        <f>'BLRL-AO'!D98+'BRLR-AC'!D98+'CRF OUAGA'!D97+'CRF BRAZZA'!D97+'CRF ABUJA'!D97+BRRC!D99</f>
        <v>478000</v>
      </c>
      <c r="F102" s="171"/>
    </row>
    <row r="103" spans="1:6" s="78" customFormat="1" x14ac:dyDescent="0.3">
      <c r="A103" s="157"/>
      <c r="B103" s="119"/>
      <c r="C103" s="119"/>
      <c r="D103" s="110"/>
      <c r="F103" s="171"/>
    </row>
    <row r="104" spans="1:6" s="78" customFormat="1" x14ac:dyDescent="0.3">
      <c r="A104" s="158" t="s">
        <v>83</v>
      </c>
      <c r="B104" s="119"/>
      <c r="C104" s="119"/>
      <c r="D104" s="110"/>
      <c r="F104" s="171"/>
    </row>
    <row r="105" spans="1:6" s="78" customFormat="1" x14ac:dyDescent="0.3">
      <c r="A105" s="111" t="s">
        <v>128</v>
      </c>
      <c r="B105" s="119"/>
      <c r="C105" s="119"/>
      <c r="D105" s="110">
        <f>'BLRL-AO'!D99+'BRLR-AC'!D99+'CRF OUAGA'!D98+'CRF BRAZZA'!D98+'CRF ABUJA'!D98+BRRC!D100</f>
        <v>2500</v>
      </c>
      <c r="F105" s="171"/>
    </row>
    <row r="106" spans="1:6" s="78" customFormat="1" x14ac:dyDescent="0.3">
      <c r="A106" s="111"/>
      <c r="B106" s="119"/>
      <c r="C106" s="119"/>
      <c r="D106" s="110"/>
      <c r="F106" s="171"/>
    </row>
    <row r="107" spans="1:6" s="78" customFormat="1" x14ac:dyDescent="0.3">
      <c r="A107" s="158" t="s">
        <v>132</v>
      </c>
      <c r="B107" s="119"/>
      <c r="C107" s="119"/>
      <c r="D107" s="110"/>
    </row>
    <row r="108" spans="1:6" s="78" customFormat="1" x14ac:dyDescent="0.3">
      <c r="A108" s="111" t="s">
        <v>124</v>
      </c>
      <c r="B108" s="119"/>
      <c r="C108" s="119"/>
      <c r="D108" s="110"/>
    </row>
    <row r="109" spans="1:6" s="78" customFormat="1" x14ac:dyDescent="0.3">
      <c r="A109" s="111" t="s">
        <v>125</v>
      </c>
      <c r="B109" s="119"/>
      <c r="C109" s="119"/>
      <c r="D109" s="110">
        <f>'BLRL-AO'!D101+'BRLR-AC'!D101+'CRF OUAGA'!D100+'CRF BRAZZA'!D100+'CRF ABUJA'!D100+BRRC!D102</f>
        <v>450</v>
      </c>
    </row>
    <row r="110" spans="1:6" s="78" customFormat="1" x14ac:dyDescent="0.3">
      <c r="A110" s="111" t="s">
        <v>126</v>
      </c>
      <c r="B110" s="119"/>
      <c r="C110" s="119"/>
      <c r="D110" s="110">
        <f>'BLRL-AO'!D102+'BRLR-AC'!D102+'CRF OUAGA'!D101+'CRF BRAZZA'!D101+'CRF ABUJA'!D101+BRRC!D103</f>
        <v>1050</v>
      </c>
    </row>
    <row r="111" spans="1:6" s="78" customFormat="1" x14ac:dyDescent="0.3">
      <c r="A111" s="111"/>
      <c r="B111" s="119"/>
      <c r="C111" s="119"/>
      <c r="D111" s="110"/>
    </row>
    <row r="112" spans="1:6" s="78" customFormat="1" ht="15" thickBot="1" x14ac:dyDescent="0.35">
      <c r="A112" s="111"/>
      <c r="B112" s="119"/>
      <c r="C112" s="119"/>
      <c r="D112" s="209"/>
    </row>
    <row r="113" spans="1:4" s="78" customFormat="1" ht="21" thickBot="1" x14ac:dyDescent="0.35">
      <c r="A113" s="112" t="s">
        <v>156</v>
      </c>
      <c r="B113" s="119"/>
      <c r="C113" s="208"/>
      <c r="D113" s="210">
        <f>'BLRL-AO'!D104+'BRLR-AC'!D104+'CRF OUAGA'!D103+'CRF BRAZZA'!D103+'CRF ABUJA'!D103+BRRC!D104</f>
        <v>568800</v>
      </c>
    </row>
    <row r="114" spans="1:4" s="78" customFormat="1" x14ac:dyDescent="0.3"/>
    <row r="115" spans="1:4" s="78" customFormat="1" x14ac:dyDescent="0.3">
      <c r="A115" s="166" t="s">
        <v>129</v>
      </c>
    </row>
  </sheetData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BLRL-AO</vt:lpstr>
      <vt:lpstr>BRLR-AC</vt:lpstr>
      <vt:lpstr>CRF OUAGA</vt:lpstr>
      <vt:lpstr>CRF BRAZZA</vt:lpstr>
      <vt:lpstr>CRF ABUJA</vt:lpstr>
      <vt:lpstr>BRRC</vt:lpstr>
      <vt:lpstr>BUDGET CONSOLIDE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MARIE-SUZANE</dc:creator>
  <cp:lastModifiedBy>hp</cp:lastModifiedBy>
  <cp:lastPrinted>2021-03-25T10:06:51Z</cp:lastPrinted>
  <dcterms:created xsi:type="dcterms:W3CDTF">2009-12-01T14:29:58Z</dcterms:created>
  <dcterms:modified xsi:type="dcterms:W3CDTF">2021-04-21T10:29:07Z</dcterms:modified>
</cp:coreProperties>
</file>